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idas\Downloads\"/>
    </mc:Choice>
  </mc:AlternateContent>
  <xr:revisionPtr revIDLastSave="0" documentId="13_ncr:1_{B3A0D80E-B791-497E-B4A7-84AEB27350D0}" xr6:coauthVersionLast="47" xr6:coauthVersionMax="47" xr10:uidLastSave="{00000000-0000-0000-0000-000000000000}"/>
  <bookViews>
    <workbookView xWindow="-108" yWindow="-108" windowWidth="23256" windowHeight="12456" firstSheet="10" activeTab="17" xr2:uid="{00000000-000D-0000-FFFF-FFFF00000000}"/>
  </bookViews>
  <sheets>
    <sheet name="ÍNDICE" sheetId="45" r:id="rId1"/>
    <sheet name="Gráfico 1" sheetId="3" r:id="rId2"/>
    <sheet name="Gráfico 2." sheetId="5" r:id="rId3"/>
    <sheet name="Cuadro 1" sheetId="8" r:id="rId4"/>
    <sheet name="Gráfico 3" sheetId="26" r:id="rId5"/>
    <sheet name="Gráfico 4." sheetId="24" r:id="rId6"/>
    <sheet name="Gráfico 5." sheetId="27" r:id="rId7"/>
    <sheet name="Gráfico 6." sheetId="34" r:id="rId8"/>
    <sheet name="Gráfico 7" sheetId="4" r:id="rId9"/>
    <sheet name="Cuadro 2" sheetId="38" r:id="rId10"/>
    <sheet name="Cuadro 3" sheetId="37" r:id="rId11"/>
    <sheet name="Gráfico 8 " sheetId="39" r:id="rId12"/>
    <sheet name="Gráfico 9" sheetId="40" r:id="rId13"/>
    <sheet name="Gráfico 10" sheetId="50" r:id="rId14"/>
    <sheet name="Cuadro 4" sheetId="47" r:id="rId15"/>
    <sheet name="Gráfico 11" sheetId="41" r:id="rId16"/>
    <sheet name="Gráfico 12 " sheetId="42" r:id="rId17"/>
    <sheet name="Gráfico13" sheetId="43" r:id="rId18"/>
    <sheet name="Ficha Técnica" sheetId="46" r:id="rId19"/>
  </sheets>
  <externalReferences>
    <externalReference r:id="rId20"/>
  </externalReferences>
  <definedNames>
    <definedName name="\d" localSheetId="14">#REF!</definedName>
    <definedName name="\d" localSheetId="13">#REF!</definedName>
    <definedName name="\d">#REF!</definedName>
    <definedName name="\g" localSheetId="14">#REF!</definedName>
    <definedName name="\g" localSheetId="13">#REF!</definedName>
    <definedName name="\g">#REF!</definedName>
    <definedName name="\h" localSheetId="14">#REF!</definedName>
    <definedName name="\h" localSheetId="13">#REF!</definedName>
    <definedName name="\h">#REF!</definedName>
    <definedName name="\m" localSheetId="14">#REF!</definedName>
    <definedName name="\m" localSheetId="13">#REF!</definedName>
    <definedName name="\m">#REF!</definedName>
    <definedName name="\s" localSheetId="14">#REF!</definedName>
    <definedName name="\s" localSheetId="13">#REF!</definedName>
    <definedName name="\s">#REF!</definedName>
    <definedName name="__123Graph_A" localSheetId="14" hidden="1">#REF!</definedName>
    <definedName name="__123Graph_A" localSheetId="13" hidden="1">#REF!</definedName>
    <definedName name="__123Graph_A" hidden="1">#REF!</definedName>
    <definedName name="__123Graph_AGRAPH1" localSheetId="14" hidden="1">#REF!</definedName>
    <definedName name="__123Graph_AGRAPH1" localSheetId="13" hidden="1">#REF!</definedName>
    <definedName name="__123Graph_AGRAPH1" hidden="1">#REF!</definedName>
    <definedName name="__123Graph_AGRAPH2" localSheetId="14" hidden="1">#REF!</definedName>
    <definedName name="__123Graph_AGRAPH2" localSheetId="13" hidden="1">#REF!</definedName>
    <definedName name="__123Graph_AGRAPH2" hidden="1">#REF!</definedName>
    <definedName name="__123Graph_AGRAPH3" localSheetId="14" hidden="1">#REF!</definedName>
    <definedName name="__123Graph_AGRAPH3" localSheetId="13" hidden="1">#REF!</definedName>
    <definedName name="__123Graph_AGRAPH3" hidden="1">#REF!</definedName>
    <definedName name="__123Graph_AGRAPH4" localSheetId="14" hidden="1">#REF!</definedName>
    <definedName name="__123Graph_AGRAPH4" localSheetId="13" hidden="1">#REF!</definedName>
    <definedName name="__123Graph_AGRAPH4" hidden="1">#REF!</definedName>
    <definedName name="__123Graph_AGRAPH5" localSheetId="14" hidden="1">#REF!</definedName>
    <definedName name="__123Graph_AGRAPH5" localSheetId="13" hidden="1">#REF!</definedName>
    <definedName name="__123Graph_AGRAPH5" hidden="1">#REF!</definedName>
    <definedName name="__123Graph_B" localSheetId="14" hidden="1">#REF!</definedName>
    <definedName name="__123Graph_B" localSheetId="13" hidden="1">#REF!</definedName>
    <definedName name="__123Graph_B" hidden="1">#REF!</definedName>
    <definedName name="__123Graph_BGRAPH1" localSheetId="14" hidden="1">#REF!</definedName>
    <definedName name="__123Graph_BGRAPH1" localSheetId="13" hidden="1">#REF!</definedName>
    <definedName name="__123Graph_BGRAPH1" hidden="1">#REF!</definedName>
    <definedName name="__123Graph_BGRAPH2" localSheetId="14" hidden="1">#REF!</definedName>
    <definedName name="__123Graph_BGRAPH2" localSheetId="13" hidden="1">#REF!</definedName>
    <definedName name="__123Graph_BGRAPH2" hidden="1">#REF!</definedName>
    <definedName name="__123Graph_BGRAPH3" localSheetId="14" hidden="1">#REF!</definedName>
    <definedName name="__123Graph_BGRAPH3" localSheetId="13" hidden="1">#REF!</definedName>
    <definedName name="__123Graph_BGRAPH3" hidden="1">#REF!</definedName>
    <definedName name="__123Graph_BGRAPH4" localSheetId="14" hidden="1">#REF!</definedName>
    <definedName name="__123Graph_BGRAPH4" localSheetId="13" hidden="1">#REF!</definedName>
    <definedName name="__123Graph_BGRAPH4" hidden="1">#REF!</definedName>
    <definedName name="__123Graph_BGRAPH5" localSheetId="14" hidden="1">#REF!</definedName>
    <definedName name="__123Graph_BGRAPH5" localSheetId="13" hidden="1">#REF!</definedName>
    <definedName name="__123Graph_BGRAPH5" hidden="1">#REF!</definedName>
    <definedName name="__123Graph_C" localSheetId="14" hidden="1">#REF!</definedName>
    <definedName name="__123Graph_C" localSheetId="13" hidden="1">#REF!</definedName>
    <definedName name="__123Graph_C" hidden="1">#REF!</definedName>
    <definedName name="__123Graph_CGRAPH1" localSheetId="14" hidden="1">#REF!</definedName>
    <definedName name="__123Graph_CGRAPH1" localSheetId="13" hidden="1">#REF!</definedName>
    <definedName name="__123Graph_CGRAPH1" hidden="1">#REF!</definedName>
    <definedName name="__123Graph_CGRAPH2" localSheetId="14" hidden="1">#REF!</definedName>
    <definedName name="__123Graph_CGRAPH2" localSheetId="13" hidden="1">#REF!</definedName>
    <definedName name="__123Graph_CGRAPH2" hidden="1">#REF!</definedName>
    <definedName name="__123Graph_CGRAPH3" localSheetId="14" hidden="1">#REF!</definedName>
    <definedName name="__123Graph_CGRAPH3" localSheetId="13" hidden="1">#REF!</definedName>
    <definedName name="__123Graph_CGRAPH3" hidden="1">#REF!</definedName>
    <definedName name="__123Graph_CGRAPH4" localSheetId="14" hidden="1">#REF!</definedName>
    <definedName name="__123Graph_CGRAPH4" localSheetId="13" hidden="1">#REF!</definedName>
    <definedName name="__123Graph_CGRAPH4" hidden="1">#REF!</definedName>
    <definedName name="__123Graph_CGRAPH5" localSheetId="14" hidden="1">#REF!</definedName>
    <definedName name="__123Graph_CGRAPH5" localSheetId="13" hidden="1">#REF!</definedName>
    <definedName name="__123Graph_CGRAPH5" hidden="1">#REF!</definedName>
    <definedName name="__123Graph_D" localSheetId="14" hidden="1">#REF!</definedName>
    <definedName name="__123Graph_D" localSheetId="13" hidden="1">#REF!</definedName>
    <definedName name="__123Graph_D" hidden="1">#REF!</definedName>
    <definedName name="__123Graph_DGRAPH1" localSheetId="14" hidden="1">#REF!</definedName>
    <definedName name="__123Graph_DGRAPH1" localSheetId="13" hidden="1">#REF!</definedName>
    <definedName name="__123Graph_DGRAPH1" hidden="1">#REF!</definedName>
    <definedName name="__123Graph_DGRAPH2" localSheetId="14" hidden="1">#REF!</definedName>
    <definedName name="__123Graph_DGRAPH2" localSheetId="13" hidden="1">#REF!</definedName>
    <definedName name="__123Graph_DGRAPH2" hidden="1">#REF!</definedName>
    <definedName name="__123Graph_DGRAPH3" localSheetId="14" hidden="1">#REF!</definedName>
    <definedName name="__123Graph_DGRAPH3" localSheetId="13" hidden="1">#REF!</definedName>
    <definedName name="__123Graph_DGRAPH3" hidden="1">#REF!</definedName>
    <definedName name="__123Graph_DGRAPH4" localSheetId="14" hidden="1">#REF!</definedName>
    <definedName name="__123Graph_DGRAPH4" localSheetId="13" hidden="1">#REF!</definedName>
    <definedName name="__123Graph_DGRAPH4" hidden="1">#REF!</definedName>
    <definedName name="__123Graph_DGRAPH5" localSheetId="14" hidden="1">#REF!</definedName>
    <definedName name="__123Graph_DGRAPH5" localSheetId="13" hidden="1">#REF!</definedName>
    <definedName name="__123Graph_DGRAPH5" hidden="1">#REF!</definedName>
    <definedName name="__123Graph_E" localSheetId="14" hidden="1">#REF!</definedName>
    <definedName name="__123Graph_E" localSheetId="13" hidden="1">#REF!</definedName>
    <definedName name="__123Graph_E" hidden="1">#REF!</definedName>
    <definedName name="__123Graph_EGRAPH1" localSheetId="14" hidden="1">#REF!</definedName>
    <definedName name="__123Graph_EGRAPH1" localSheetId="13" hidden="1">#REF!</definedName>
    <definedName name="__123Graph_EGRAPH1" hidden="1">#REF!</definedName>
    <definedName name="__123Graph_EGRAPH2" localSheetId="14" hidden="1">#REF!</definedName>
    <definedName name="__123Graph_EGRAPH2" localSheetId="13" hidden="1">#REF!</definedName>
    <definedName name="__123Graph_EGRAPH2" hidden="1">#REF!</definedName>
    <definedName name="__123Graph_EGRAPH3" localSheetId="14" hidden="1">#REF!</definedName>
    <definedName name="__123Graph_EGRAPH3" localSheetId="13" hidden="1">#REF!</definedName>
    <definedName name="__123Graph_EGRAPH3" hidden="1">#REF!</definedName>
    <definedName name="__123Graph_EGRAPH4" localSheetId="14" hidden="1">#REF!</definedName>
    <definedName name="__123Graph_EGRAPH4" localSheetId="13" hidden="1">#REF!</definedName>
    <definedName name="__123Graph_EGRAPH4" hidden="1">#REF!</definedName>
    <definedName name="__123Graph_EGRAPH5" localSheetId="14" hidden="1">#REF!</definedName>
    <definedName name="__123Graph_EGRAPH5" localSheetId="13" hidden="1">#REF!</definedName>
    <definedName name="__123Graph_EGRAPH5" hidden="1">#REF!</definedName>
    <definedName name="__123Graph_F" localSheetId="14" hidden="1">#REF!</definedName>
    <definedName name="__123Graph_F" localSheetId="13" hidden="1">#REF!</definedName>
    <definedName name="__123Graph_F" hidden="1">#REF!</definedName>
    <definedName name="__123Graph_FGRAPH1" localSheetId="14" hidden="1">#REF!</definedName>
    <definedName name="__123Graph_FGRAPH1" localSheetId="13" hidden="1">#REF!</definedName>
    <definedName name="__123Graph_FGRAPH1" hidden="1">#REF!</definedName>
    <definedName name="__123Graph_FGRAPH2" localSheetId="14" hidden="1">#REF!</definedName>
    <definedName name="__123Graph_FGRAPH2" localSheetId="13" hidden="1">#REF!</definedName>
    <definedName name="__123Graph_FGRAPH2" hidden="1">#REF!</definedName>
    <definedName name="__123Graph_FGRAPH3" localSheetId="14" hidden="1">#REF!</definedName>
    <definedName name="__123Graph_FGRAPH3" localSheetId="13" hidden="1">#REF!</definedName>
    <definedName name="__123Graph_FGRAPH3" hidden="1">#REF!</definedName>
    <definedName name="__123Graph_FGRAPH4" localSheetId="14" hidden="1">#REF!</definedName>
    <definedName name="__123Graph_FGRAPH4" localSheetId="13" hidden="1">#REF!</definedName>
    <definedName name="__123Graph_FGRAPH4" hidden="1">#REF!</definedName>
    <definedName name="__123Graph_FGRAPH5" localSheetId="14" hidden="1">#REF!</definedName>
    <definedName name="__123Graph_FGRAPH5" localSheetId="13" hidden="1">#REF!</definedName>
    <definedName name="__123Graph_FGRAPH5" hidden="1">#REF!</definedName>
    <definedName name="__123Graph_LBL_D" localSheetId="14" hidden="1">#REF!</definedName>
    <definedName name="__123Graph_LBL_D" localSheetId="13" hidden="1">#REF!</definedName>
    <definedName name="__123Graph_LBL_D" hidden="1">#REF!</definedName>
    <definedName name="__123Graph_LBL_DGRAPH1" localSheetId="14" hidden="1">#REF!</definedName>
    <definedName name="__123Graph_LBL_DGRAPH1" localSheetId="13" hidden="1">#REF!</definedName>
    <definedName name="__123Graph_LBL_DGRAPH1" hidden="1">#REF!</definedName>
    <definedName name="__123Graph_X" localSheetId="14" hidden="1">#REF!</definedName>
    <definedName name="__123Graph_X" localSheetId="13" hidden="1">#REF!</definedName>
    <definedName name="__123Graph_X" hidden="1">#REF!</definedName>
    <definedName name="__123Graph_XGRAPH1" localSheetId="14" hidden="1">#REF!</definedName>
    <definedName name="__123Graph_XGRAPH1" localSheetId="13" hidden="1">#REF!</definedName>
    <definedName name="__123Graph_XGRAPH1" hidden="1">#REF!</definedName>
    <definedName name="__123Graph_XGRAPH2" localSheetId="14" hidden="1">#REF!</definedName>
    <definedName name="__123Graph_XGRAPH2" localSheetId="13" hidden="1">#REF!</definedName>
    <definedName name="__123Graph_XGRAPH2" hidden="1">#REF!</definedName>
    <definedName name="__123Graph_XGRAPH3" localSheetId="14" hidden="1">#REF!</definedName>
    <definedName name="__123Graph_XGRAPH3" localSheetId="13" hidden="1">#REF!</definedName>
    <definedName name="__123Graph_XGRAPH3" hidden="1">#REF!</definedName>
    <definedName name="__123Graph_XGRAPH4" localSheetId="14" hidden="1">#REF!</definedName>
    <definedName name="__123Graph_XGRAPH4" localSheetId="13" hidden="1">#REF!</definedName>
    <definedName name="__123Graph_XGRAPH4" hidden="1">#REF!</definedName>
    <definedName name="__123Graph_XGRAPH5" localSheetId="14" hidden="1">#REF!</definedName>
    <definedName name="__123Graph_XGRAPH5" localSheetId="13" hidden="1">#REF!</definedName>
    <definedName name="__123Graph_XGRAPH5" hidden="1">#REF!</definedName>
    <definedName name="_Fill" localSheetId="14" hidden="1">#REF!</definedName>
    <definedName name="_Fill" localSheetId="13" hidden="1">#REF!</definedName>
    <definedName name="_Fill" hidden="1">#REF!</definedName>
    <definedName name="asdasdas" localSheetId="13" hidden="1">#REF!</definedName>
    <definedName name="asdasdas" hidden="1">#REF!</definedName>
    <definedName name="CHKPAS" localSheetId="14">#REF!</definedName>
    <definedName name="CHKPAS" localSheetId="13">#REF!</definedName>
    <definedName name="CHKPAS">#REF!</definedName>
    <definedName name="CHKSAVE" localSheetId="14">#REF!</definedName>
    <definedName name="CHKSAVE" localSheetId="13">#REF!</definedName>
    <definedName name="CHKSAVE">#REF!</definedName>
    <definedName name="DOC" localSheetId="14">#REF!</definedName>
    <definedName name="DOC" localSheetId="13">#REF!</definedName>
    <definedName name="DOC">#REF!</definedName>
    <definedName name="ERR_LOC" localSheetId="14">#REF!</definedName>
    <definedName name="ERR_LOC" localSheetId="13">#REF!</definedName>
    <definedName name="ERR_LOC">#REF!</definedName>
    <definedName name="ERR_MSG" localSheetId="14">#REF!</definedName>
    <definedName name="ERR_MSG" localSheetId="13">#REF!</definedName>
    <definedName name="ERR_MSG">#REF!</definedName>
    <definedName name="FILENAME" localSheetId="14">#REF!</definedName>
    <definedName name="FILENAME" localSheetId="13">#REF!</definedName>
    <definedName name="FILENAME">#REF!</definedName>
    <definedName name="FLOPDIR" localSheetId="14">#REF!</definedName>
    <definedName name="FLOPDIR" localSheetId="13">#REF!</definedName>
    <definedName name="FLOPDIR">#REF!</definedName>
    <definedName name="FLOPPY" localSheetId="14">#REF!</definedName>
    <definedName name="FLOPPY" localSheetId="13">#REF!</definedName>
    <definedName name="FLOPPY">#REF!</definedName>
    <definedName name="GETFILE" localSheetId="14">#REF!</definedName>
    <definedName name="GETFILE" localSheetId="13">#REF!</definedName>
    <definedName name="GETFILE">#REF!</definedName>
    <definedName name="GRDIR" localSheetId="14">#REF!</definedName>
    <definedName name="GRDIR" localSheetId="13">#REF!</definedName>
    <definedName name="GRDIR">#REF!</definedName>
    <definedName name="HELP" localSheetId="14">#REF!</definedName>
    <definedName name="HELP" localSheetId="13">#REF!</definedName>
    <definedName name="HELP">#REF!</definedName>
    <definedName name="idk" localSheetId="13">#REF!</definedName>
    <definedName name="idk">#REF!</definedName>
    <definedName name="MESSAGE" localSheetId="14">#REF!</definedName>
    <definedName name="MESSAGE" localSheetId="13">#REF!</definedName>
    <definedName name="MESSAGE">#REF!</definedName>
    <definedName name="MSG_CELL" localSheetId="14">#REF!</definedName>
    <definedName name="MSG_CELL" localSheetId="13">#REF!</definedName>
    <definedName name="MSG_CELL">#REF!</definedName>
    <definedName name="NOPAS" localSheetId="14">#REF!</definedName>
    <definedName name="NOPAS" localSheetId="13">#REF!</definedName>
    <definedName name="NOPAS">#REF!</definedName>
    <definedName name="NOPAS3" localSheetId="14">#REF!</definedName>
    <definedName name="NOPAS3" localSheetId="13">#REF!</definedName>
    <definedName name="NOPAS3">#REF!</definedName>
    <definedName name="OLD_MSG" localSheetId="14">#REF!</definedName>
    <definedName name="OLD_MSG" localSheetId="13">#REF!</definedName>
    <definedName name="OLD_MSG">#REF!</definedName>
    <definedName name="PAS_MSG1" localSheetId="14">#REF!</definedName>
    <definedName name="PAS_MSG1" localSheetId="13">#REF!</definedName>
    <definedName name="PAS_MSG1">#REF!</definedName>
    <definedName name="PAS_MSG2" localSheetId="14">#REF!</definedName>
    <definedName name="PAS_MSG2" localSheetId="13">#REF!</definedName>
    <definedName name="PAS_MSG2">#REF!</definedName>
    <definedName name="PAS_MSG3" localSheetId="14">#REF!</definedName>
    <definedName name="PAS_MSG3" localSheetId="13">#REF!</definedName>
    <definedName name="PAS_MSG3">#REF!</definedName>
    <definedName name="PAUSE" localSheetId="14">#REF!</definedName>
    <definedName name="PAUSE" localSheetId="13">#REF!</definedName>
    <definedName name="PAUSE">#REF!</definedName>
    <definedName name="PRINT" localSheetId="14">#REF!</definedName>
    <definedName name="PRINT" localSheetId="13">#REF!</definedName>
    <definedName name="PRINT">#REF!</definedName>
    <definedName name="RESDIR" localSheetId="14">#REF!</definedName>
    <definedName name="RESDIR" localSheetId="13">#REF!</definedName>
    <definedName name="RESDIR">#REF!</definedName>
    <definedName name="RESTYPE" localSheetId="14">#REF!</definedName>
    <definedName name="RESTYPE" localSheetId="13">#REF!</definedName>
    <definedName name="RESTYPE">#REF!</definedName>
    <definedName name="RSVMENU" localSheetId="14">#REF!</definedName>
    <definedName name="RSVMENU" localSheetId="13">#REF!</definedName>
    <definedName name="RSVMENU">#REF!</definedName>
    <definedName name="SAVE" localSheetId="14">#REF!</definedName>
    <definedName name="SAVE" localSheetId="13">#REF!</definedName>
    <definedName name="SAVE">#REF!</definedName>
    <definedName name="SAVE_MSG" localSheetId="14">#REF!</definedName>
    <definedName name="SAVE_MSG" localSheetId="13">#REF!</definedName>
    <definedName name="SAVE_MSG">#REF!</definedName>
    <definedName name="SAVED" localSheetId="14">#REF!</definedName>
    <definedName name="SAVED" localSheetId="13">#REF!</definedName>
    <definedName name="SAVED">#REF!</definedName>
    <definedName name="SAVENGO" localSheetId="14">#REF!</definedName>
    <definedName name="SAVENGO" localSheetId="13">#REF!</definedName>
    <definedName name="SAVENGO">#REF!</definedName>
    <definedName name="TEMP" localSheetId="14">#REF!</definedName>
    <definedName name="TEMP" localSheetId="13">#REF!</definedName>
    <definedName name="TEM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4" l="1"/>
  <c r="J13" i="43" l="1"/>
  <c r="C10" i="43" s="1"/>
  <c r="K13" i="43"/>
  <c r="L13" i="43"/>
  <c r="U13" i="24" l="1"/>
  <c r="P13" i="24"/>
  <c r="Q13" i="24"/>
  <c r="R13" i="24"/>
  <c r="S13" i="24"/>
  <c r="T13" i="24"/>
  <c r="O13" i="24"/>
  <c r="F14" i="47" l="1"/>
  <c r="F18" i="47" s="1"/>
  <c r="E14" i="47"/>
  <c r="E18" i="47" s="1"/>
  <c r="G13" i="47"/>
  <c r="E21" i="47" s="1"/>
  <c r="G12" i="47"/>
  <c r="E20" i="47" s="1"/>
  <c r="I22" i="38"/>
  <c r="G23" i="8"/>
  <c r="G24" i="8"/>
  <c r="G25" i="8" l="1"/>
  <c r="G14" i="47"/>
  <c r="G18" i="47" s="1"/>
  <c r="E17" i="47"/>
  <c r="E16" i="47"/>
  <c r="F20" i="47"/>
  <c r="G20" i="47"/>
  <c r="F21" i="47"/>
  <c r="F17" i="47"/>
  <c r="F16" i="47"/>
  <c r="G21" i="47"/>
  <c r="E13" i="4"/>
  <c r="D13" i="4"/>
  <c r="G17" i="47" l="1"/>
  <c r="G22" i="47"/>
  <c r="F22" i="47"/>
  <c r="E22" i="47"/>
  <c r="G16" i="47"/>
  <c r="H23" i="37"/>
  <c r="H11" i="38"/>
  <c r="I23" i="38" l="1"/>
  <c r="I24" i="38" l="1"/>
  <c r="F12" i="38"/>
  <c r="H12" i="38"/>
  <c r="D11" i="37"/>
  <c r="E24" i="38"/>
  <c r="F13" i="39" l="1"/>
  <c r="G12" i="37"/>
  <c r="F12" i="37"/>
  <c r="E12" i="37"/>
  <c r="G11" i="37"/>
  <c r="F11" i="37"/>
  <c r="E11" i="37"/>
  <c r="D12" i="37"/>
  <c r="I15" i="24"/>
  <c r="D15" i="24"/>
  <c r="F25" i="8"/>
  <c r="F12" i="8" s="1"/>
  <c r="D14" i="5"/>
  <c r="D21" i="5" s="1"/>
  <c r="E14" i="5"/>
  <c r="E22" i="5" s="1"/>
  <c r="K13" i="4"/>
  <c r="K12" i="4"/>
  <c r="K11" i="4"/>
  <c r="K10" i="4"/>
  <c r="K15" i="3"/>
  <c r="K14" i="3"/>
  <c r="K13" i="3"/>
  <c r="E21" i="5" l="1"/>
  <c r="F11" i="8"/>
  <c r="D22" i="5"/>
  <c r="K16" i="3"/>
  <c r="E11" i="38"/>
  <c r="F11" i="38"/>
  <c r="G11" i="38"/>
  <c r="H22" i="37" l="1"/>
  <c r="E24" i="37"/>
  <c r="E13" i="37" s="1"/>
  <c r="F24" i="37"/>
  <c r="F13" i="37" s="1"/>
  <c r="G24" i="37"/>
  <c r="G13" i="37" s="1"/>
  <c r="D24" i="37"/>
  <c r="D13" i="37" s="1"/>
  <c r="F24" i="38"/>
  <c r="F13" i="38" s="1"/>
  <c r="G24" i="38"/>
  <c r="H24" i="38"/>
  <c r="F13" i="34"/>
  <c r="L13" i="34" s="1"/>
  <c r="F14" i="34"/>
  <c r="L14" i="34" s="1"/>
  <c r="F12" i="34"/>
  <c r="L12" i="34" s="1"/>
  <c r="E15" i="34"/>
  <c r="D15" i="34"/>
  <c r="E15" i="27"/>
  <c r="D15" i="27"/>
  <c r="F13" i="27"/>
  <c r="F14" i="27"/>
  <c r="F12" i="27"/>
  <c r="J14" i="24"/>
  <c r="E15" i="24"/>
  <c r="F15" i="24"/>
  <c r="G15" i="24"/>
  <c r="H15" i="24"/>
  <c r="C15" i="24"/>
  <c r="J11" i="26"/>
  <c r="E25" i="8"/>
  <c r="E11" i="8" s="1"/>
  <c r="F13" i="5"/>
  <c r="F12" i="5"/>
  <c r="J15" i="24" l="1"/>
  <c r="S15" i="24" s="1"/>
  <c r="T14" i="24"/>
  <c r="U14" i="24"/>
  <c r="P14" i="24"/>
  <c r="Q14" i="24"/>
  <c r="S14" i="24"/>
  <c r="O14" i="24"/>
  <c r="R14" i="24"/>
  <c r="J14" i="27"/>
  <c r="J12" i="27"/>
  <c r="G12" i="38"/>
  <c r="E12" i="38"/>
  <c r="E13" i="38"/>
  <c r="F15" i="34"/>
  <c r="L15" i="34" s="1"/>
  <c r="F15" i="27"/>
  <c r="L12" i="27" s="1"/>
  <c r="J13" i="27"/>
  <c r="K14" i="27"/>
  <c r="K13" i="27"/>
  <c r="K12" i="27"/>
  <c r="E12" i="8"/>
  <c r="H24" i="37"/>
  <c r="F14" i="5"/>
  <c r="F12" i="4"/>
  <c r="F11" i="4"/>
  <c r="F10" i="4"/>
  <c r="F13" i="4" s="1"/>
  <c r="O15" i="24" l="1"/>
  <c r="T15" i="24"/>
  <c r="L14" i="27"/>
  <c r="L13" i="27"/>
  <c r="U15" i="24"/>
  <c r="P15" i="24"/>
  <c r="Q15" i="24"/>
  <c r="R15" i="24"/>
  <c r="G12" i="8"/>
  <c r="G11" i="8"/>
  <c r="H13" i="38"/>
  <c r="G13" i="38"/>
  <c r="F22" i="5"/>
  <c r="F21" i="5"/>
  <c r="L13" i="42"/>
  <c r="K13" i="42"/>
  <c r="M12" i="42"/>
  <c r="D12" i="42" s="1"/>
  <c r="M11" i="42"/>
  <c r="C13" i="41"/>
  <c r="D13" i="41"/>
  <c r="E13" i="41"/>
  <c r="F13" i="41"/>
  <c r="G13" i="41"/>
  <c r="H13" i="41"/>
  <c r="I12" i="41"/>
  <c r="I11" i="41"/>
  <c r="R11" i="41" s="1"/>
  <c r="G13" i="40"/>
  <c r="F13" i="40"/>
  <c r="E13" i="40"/>
  <c r="D13" i="40"/>
  <c r="H12" i="40"/>
  <c r="H11" i="40"/>
  <c r="N11" i="40" s="1"/>
  <c r="Q11" i="41" l="1"/>
  <c r="M11" i="41"/>
  <c r="C11" i="42"/>
  <c r="D11" i="42"/>
  <c r="S12" i="41"/>
  <c r="S11" i="41"/>
  <c r="H13" i="40"/>
  <c r="M13" i="42"/>
  <c r="F12" i="39"/>
  <c r="I13" i="41"/>
  <c r="Q13" i="41" s="1"/>
  <c r="R13" i="41" l="1"/>
  <c r="C13" i="42"/>
  <c r="S13" i="41"/>
  <c r="E13" i="42"/>
  <c r="D13" i="42"/>
  <c r="E12" i="42"/>
  <c r="C12" i="42"/>
  <c r="E11" i="42"/>
  <c r="R13" i="40"/>
  <c r="Q13" i="40"/>
  <c r="P13" i="40"/>
  <c r="O13" i="40"/>
  <c r="N13" i="40"/>
  <c r="R12" i="40"/>
  <c r="Q12" i="40"/>
  <c r="P12" i="40"/>
  <c r="O12" i="40"/>
  <c r="N12" i="40"/>
  <c r="R11" i="40"/>
  <c r="Q11" i="40"/>
  <c r="P11" i="40"/>
  <c r="O11" i="40"/>
  <c r="F14" i="39"/>
  <c r="P11" i="41" l="1"/>
  <c r="N11" i="41"/>
  <c r="M13" i="41"/>
  <c r="N13" i="41"/>
  <c r="P13" i="41"/>
  <c r="O12" i="41"/>
  <c r="Q12" i="41"/>
  <c r="P12" i="41"/>
  <c r="M12" i="41"/>
  <c r="N12" i="41"/>
  <c r="O13" i="41"/>
  <c r="O11" i="41"/>
  <c r="C12" i="43" l="1"/>
  <c r="C11" i="43"/>
  <c r="E10" i="43"/>
  <c r="E12" i="43"/>
  <c r="D13" i="43"/>
  <c r="D12" i="43"/>
  <c r="D10" i="43"/>
  <c r="E13" i="43"/>
  <c r="E11" i="43"/>
  <c r="C13" i="43"/>
  <c r="D11" i="43"/>
</calcChain>
</file>

<file path=xl/sharedStrings.xml><?xml version="1.0" encoding="utf-8"?>
<sst xmlns="http://schemas.openxmlformats.org/spreadsheetml/2006/main" count="484" uniqueCount="173">
  <si>
    <t>Sexo</t>
  </si>
  <si>
    <t>Departamento</t>
  </si>
  <si>
    <t>Fuente</t>
  </si>
  <si>
    <t>Presenciales</t>
  </si>
  <si>
    <t>No Presenciales</t>
  </si>
  <si>
    <t>Otros</t>
  </si>
  <si>
    <t>Cantidad</t>
  </si>
  <si>
    <t>Porcentaje</t>
  </si>
  <si>
    <t>Total</t>
  </si>
  <si>
    <t>Forma de Consulta</t>
  </si>
  <si>
    <t>Trabajadores</t>
  </si>
  <si>
    <t>Empleadores</t>
  </si>
  <si>
    <t>Tipo de Solicitante</t>
  </si>
  <si>
    <t>Solicitante</t>
  </si>
  <si>
    <t>Menor a 18</t>
  </si>
  <si>
    <t>18 a 24</t>
  </si>
  <si>
    <t>30 a 39</t>
  </si>
  <si>
    <t>40 a 49</t>
  </si>
  <si>
    <t>50 a 59</t>
  </si>
  <si>
    <t>60 o más</t>
  </si>
  <si>
    <t>25 a 29</t>
  </si>
  <si>
    <t>Femenino</t>
  </si>
  <si>
    <t>Masculino</t>
  </si>
  <si>
    <t>Grupos de edad</t>
  </si>
  <si>
    <t>Asunción</t>
  </si>
  <si>
    <t>Central</t>
  </si>
  <si>
    <t>Resto del país</t>
  </si>
  <si>
    <t>Presencial</t>
  </si>
  <si>
    <t>Correo</t>
  </si>
  <si>
    <t>Telefóno</t>
  </si>
  <si>
    <t>WhatsApp</t>
  </si>
  <si>
    <t>%</t>
  </si>
  <si>
    <t>Marco Normativo</t>
  </si>
  <si>
    <t>Ley N° 5508/15 de Maternidad y Lactancia</t>
  </si>
  <si>
    <t>Ley N ° 5407/15 de Trabajo Doméstico</t>
  </si>
  <si>
    <t>Ley N° 5777/16 de Contra Toda Forma de Violencia</t>
  </si>
  <si>
    <t>Código Laboral</t>
  </si>
  <si>
    <t>Total general</t>
  </si>
  <si>
    <t>18 a 24 años</t>
  </si>
  <si>
    <t>25 a 29 años</t>
  </si>
  <si>
    <t>30 a 39 años</t>
  </si>
  <si>
    <t>40 a 49 años</t>
  </si>
  <si>
    <t>50 a 59 años</t>
  </si>
  <si>
    <t>60 y más</t>
  </si>
  <si>
    <t>Seguro Social</t>
  </si>
  <si>
    <t>No</t>
  </si>
  <si>
    <t>Si</t>
  </si>
  <si>
    <t>Tipo de Contrato</t>
  </si>
  <si>
    <t>Verbal</t>
  </si>
  <si>
    <t>Escrito</t>
  </si>
  <si>
    <t xml:space="preserve">Total </t>
  </si>
  <si>
    <t>Total de denuncias</t>
  </si>
  <si>
    <t>ÍNDICE</t>
  </si>
  <si>
    <t>Gráfico 1</t>
  </si>
  <si>
    <t>Formas de consulta</t>
  </si>
  <si>
    <r>
      <rPr>
        <b/>
        <sz val="8"/>
        <color theme="1"/>
        <rFont val="Calibri"/>
        <family val="2"/>
        <scheme val="minor"/>
      </rPr>
      <t xml:space="preserve">Fuente: </t>
    </r>
    <r>
      <rPr>
        <sz val="8"/>
        <color theme="1"/>
        <rFont val="Calibri"/>
        <family val="2"/>
        <scheme val="minor"/>
      </rPr>
      <t>Observatorio Laboral – MTESS, a partir del Sistema de Denuncias y Liquidaciones de la DGPMT</t>
    </r>
  </si>
  <si>
    <t>Cuadro 3</t>
  </si>
  <si>
    <t>-</t>
  </si>
  <si>
    <t>Solicitantes</t>
  </si>
  <si>
    <t>Gráfico 2</t>
  </si>
  <si>
    <t>Gráfico 3</t>
  </si>
  <si>
    <t>Cuadro 1</t>
  </si>
  <si>
    <t>Gráfico 4</t>
  </si>
  <si>
    <t>Gráfico 5</t>
  </si>
  <si>
    <t>Gráfico 6</t>
  </si>
  <si>
    <t>Gráfico 7</t>
  </si>
  <si>
    <t>Cuadro 2</t>
  </si>
  <si>
    <t>VOLVER AL ÍNDICE</t>
  </si>
  <si>
    <t>FICHA TÉCNICA</t>
  </si>
  <si>
    <t>Coordinación del procesamiento de datos y elaboración de indicadores</t>
  </si>
  <si>
    <t>Diego Sanabria</t>
  </si>
  <si>
    <t>Procesamiento de Datos y Elaboración de Indicadores</t>
  </si>
  <si>
    <t xml:space="preserve">Cynthia Méndez </t>
  </si>
  <si>
    <t>Contacto</t>
  </si>
  <si>
    <t xml:space="preserve">observatorio@mtess.gov.py </t>
  </si>
  <si>
    <t>Asunción-Paraguay</t>
  </si>
  <si>
    <t>Tel:+595217290100 Int:138</t>
  </si>
  <si>
    <t>Gráfico 8</t>
  </si>
  <si>
    <t>Cuadro 4</t>
  </si>
  <si>
    <t>Gráfico 10</t>
  </si>
  <si>
    <t>Gráfico 9</t>
  </si>
  <si>
    <t>Gráfico 11</t>
  </si>
  <si>
    <t>Gráfico 12</t>
  </si>
  <si>
    <t>Elias Sanchez</t>
  </si>
  <si>
    <t>Ficha Técnica</t>
  </si>
  <si>
    <t>Ficha</t>
  </si>
  <si>
    <t>Sector doméstico</t>
  </si>
  <si>
    <r>
      <rPr>
        <b/>
        <sz val="12"/>
        <color theme="1"/>
        <rFont val="Calibri Light"/>
        <family val="2"/>
        <scheme val="major"/>
      </rPr>
      <t> Gráfico 1</t>
    </r>
    <r>
      <rPr>
        <sz val="12"/>
        <color theme="1"/>
        <rFont val="Calibri Light"/>
        <family val="2"/>
        <scheme val="major"/>
      </rPr>
      <t>. Porcentaje de asesoramientos, según sector laboral de origen. Año 2024</t>
    </r>
  </si>
  <si>
    <t>Sector privado</t>
  </si>
  <si>
    <r>
      <rPr>
        <b/>
        <sz val="11"/>
        <color theme="1"/>
        <rFont val="Calibri"/>
        <family val="2"/>
        <scheme val="minor"/>
      </rPr>
      <t xml:space="preserve">Cuadro: </t>
    </r>
    <r>
      <rPr>
        <sz val="11"/>
        <color theme="1"/>
        <rFont val="Calibri"/>
        <family val="2"/>
        <scheme val="minor"/>
      </rPr>
      <t>Cantidad y porcentaje de asesoramientos, según sector laboral de origen. Año 2024</t>
    </r>
  </si>
  <si>
    <r>
      <rPr>
        <b/>
        <sz val="11"/>
        <color theme="1"/>
        <rFont val="Calibri"/>
        <family val="2"/>
        <scheme val="minor"/>
      </rPr>
      <t xml:space="preserve">Cuadro: </t>
    </r>
    <r>
      <rPr>
        <sz val="11"/>
        <color theme="1"/>
        <rFont val="Calibri"/>
        <family val="2"/>
        <scheme val="minor"/>
      </rPr>
      <t>Cantidad de asesoramientos por tipo de solicitante según el sector laboral origen. Año 2024</t>
    </r>
  </si>
  <si>
    <r>
      <rPr>
        <b/>
        <sz val="11"/>
        <color theme="1"/>
        <rFont val="Calibri"/>
        <family val="2"/>
        <scheme val="minor"/>
      </rPr>
      <t xml:space="preserve">Cuadro: </t>
    </r>
    <r>
      <rPr>
        <sz val="11"/>
        <color theme="1"/>
        <rFont val="Calibri"/>
        <family val="2"/>
        <scheme val="minor"/>
      </rPr>
      <t>Porcentaje de asesoramientos por tipo de solicitante según el sector laboral de origen. Año 2024</t>
    </r>
  </si>
  <si>
    <r>
      <rPr>
        <b/>
        <sz val="14"/>
        <color theme="1"/>
        <rFont val="Calibri Light"/>
        <family val="2"/>
        <scheme val="major"/>
      </rPr>
      <t>Gráfico 2.</t>
    </r>
    <r>
      <rPr>
        <sz val="14"/>
        <color theme="1"/>
        <rFont val="Calibri Light"/>
        <family val="2"/>
        <scheme val="major"/>
      </rPr>
      <t xml:space="preserve"> Porcentaje de asesoramientos por tipo de solicitante, según sector laboral de origen. Año 2024</t>
    </r>
  </si>
  <si>
    <r>
      <rPr>
        <b/>
        <sz val="11"/>
        <color theme="1"/>
        <rFont val="Calibri Light"/>
        <family val="2"/>
        <scheme val="major"/>
      </rPr>
      <t xml:space="preserve">Cuadro: </t>
    </r>
    <r>
      <rPr>
        <sz val="11"/>
        <color theme="1"/>
        <rFont val="Calibri Light"/>
        <family val="2"/>
        <scheme val="major"/>
      </rPr>
      <t>Cantidad de asesoramientos por sexo, según tipo de solicitante y sector laboral de origen. Año 2024</t>
    </r>
  </si>
  <si>
    <r>
      <rPr>
        <b/>
        <sz val="11"/>
        <color theme="1"/>
        <rFont val="Calibri Light"/>
        <family val="2"/>
        <scheme val="major"/>
      </rPr>
      <t>Gráfico 3.</t>
    </r>
    <r>
      <rPr>
        <sz val="11"/>
        <color theme="1"/>
        <rFont val="Calibri Light"/>
        <family val="2"/>
        <scheme val="major"/>
      </rPr>
      <t xml:space="preserve"> Porcentaje de asesoramientos a trabajadores por tipo de solicitante, según grupos de edad. Año 2024</t>
    </r>
  </si>
  <si>
    <r>
      <rPr>
        <b/>
        <sz val="11"/>
        <color theme="1"/>
        <rFont val="Calibri"/>
        <family val="2"/>
        <scheme val="minor"/>
      </rPr>
      <t xml:space="preserve">Cuadro: </t>
    </r>
    <r>
      <rPr>
        <sz val="11"/>
        <color theme="1"/>
        <rFont val="Calibri"/>
        <family val="2"/>
        <scheme val="minor"/>
      </rPr>
      <t>Cantidad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asesoramientos solicitados por sector laboral de origen, según departamento de residencia. Año 2024</t>
    </r>
  </si>
  <si>
    <r>
      <rPr>
        <b/>
        <sz val="11"/>
        <color theme="1"/>
        <rFont val="Calibri"/>
        <family val="2"/>
        <scheme val="minor"/>
      </rPr>
      <t xml:space="preserve">Cuadro: </t>
    </r>
    <r>
      <rPr>
        <sz val="11"/>
        <color theme="1"/>
        <rFont val="Calibri"/>
        <family val="2"/>
        <scheme val="minor"/>
      </rPr>
      <t>Porcentaje de asesoramientos solicitados por sector laboral de origen, según departamento de residencia. Año 2024</t>
    </r>
  </si>
  <si>
    <r>
      <rPr>
        <b/>
        <sz val="16"/>
        <color theme="1"/>
        <rFont val="Calibri"/>
        <family val="2"/>
        <scheme val="minor"/>
      </rPr>
      <t>Gráfico 6.</t>
    </r>
    <r>
      <rPr>
        <sz val="16"/>
        <color theme="1"/>
        <rFont val="Calibri"/>
        <family val="2"/>
        <scheme val="minor"/>
      </rPr>
      <t xml:space="preserve"> Porcentaje de asesoramientos solicitados por sector laboral de origen, según departamento de residencia. Año 2024</t>
    </r>
  </si>
  <si>
    <r>
      <rPr>
        <b/>
        <sz val="11"/>
        <color theme="1"/>
        <rFont val="Calibri"/>
        <family val="2"/>
        <scheme val="minor"/>
      </rPr>
      <t xml:space="preserve">Cuadro: </t>
    </r>
    <r>
      <rPr>
        <sz val="11"/>
        <color theme="1"/>
        <rFont val="Calibri"/>
        <family val="2"/>
        <scheme val="minor"/>
      </rPr>
      <t>Cantidad de asesoramientos en forma de consultas según el sector laboral de origen. Año 2024</t>
    </r>
  </si>
  <si>
    <r>
      <rPr>
        <b/>
        <sz val="11"/>
        <color theme="1"/>
        <rFont val="Calibri"/>
        <family val="2"/>
        <scheme val="minor"/>
      </rPr>
      <t>Cuadro:</t>
    </r>
    <r>
      <rPr>
        <sz val="11"/>
        <color theme="1"/>
        <rFont val="Calibri"/>
        <family val="2"/>
        <scheme val="minor"/>
      </rPr>
      <t xml:space="preserve"> Porcentaje de asesoramientos por formas de consulta según el sector laboral de origen. Año 2024</t>
    </r>
  </si>
  <si>
    <r>
      <rPr>
        <b/>
        <sz val="12"/>
        <color theme="1"/>
        <rFont val="Calibri Light"/>
        <family val="2"/>
        <scheme val="major"/>
      </rPr>
      <t>Gráfico 7</t>
    </r>
    <r>
      <rPr>
        <sz val="12"/>
        <color theme="1"/>
        <rFont val="Calibri Light"/>
        <family val="2"/>
        <scheme val="major"/>
      </rPr>
      <t>. Porcentaje de asesoramientos por sector laboral de origen, según forma de consulta. Año 2024</t>
    </r>
  </si>
  <si>
    <r>
      <rPr>
        <b/>
        <sz val="12"/>
        <rFont val="Calibri Light"/>
        <family val="2"/>
        <scheme val="major"/>
      </rPr>
      <t xml:space="preserve">Gráfico 8. </t>
    </r>
    <r>
      <rPr>
        <sz val="12"/>
        <rFont val="Calibri Light"/>
        <family val="2"/>
        <scheme val="major"/>
      </rPr>
      <t>Porcentaje de denuncias de trabajadores por sector laboral de origen. Año 2024</t>
    </r>
  </si>
  <si>
    <r>
      <rPr>
        <b/>
        <sz val="11"/>
        <rFont val="Calibri"/>
        <family val="2"/>
        <scheme val="minor"/>
      </rPr>
      <t>Gráfico 9.</t>
    </r>
    <r>
      <rPr>
        <sz val="11"/>
        <rFont val="Calibri"/>
        <family val="2"/>
        <scheme val="minor"/>
      </rPr>
      <t xml:space="preserve"> Porcentaje de denuncias de trabajadores por sector laboral de origen, 
según marco normativo. Año 2024</t>
    </r>
  </si>
  <si>
    <r>
      <rPr>
        <b/>
        <sz val="11"/>
        <color theme="1"/>
        <rFont val="Calibri"/>
        <family val="2"/>
        <scheme val="minor"/>
      </rPr>
      <t xml:space="preserve">Cuadro: </t>
    </r>
    <r>
      <rPr>
        <sz val="11"/>
        <color theme="1"/>
        <rFont val="Calibri"/>
        <family val="2"/>
        <scheme val="minor"/>
      </rPr>
      <t>Cantidad de denuncias de trabajadores por sector laboral de origen, según marco normativo. Año 2024</t>
    </r>
  </si>
  <si>
    <r>
      <rPr>
        <b/>
        <sz val="11"/>
        <color theme="1"/>
        <rFont val="Calibri"/>
        <family val="2"/>
        <scheme val="minor"/>
      </rPr>
      <t>Cuadro:</t>
    </r>
    <r>
      <rPr>
        <sz val="11"/>
        <color theme="1"/>
        <rFont val="Calibri"/>
        <family val="2"/>
        <scheme val="minor"/>
      </rPr>
      <t xml:space="preserve"> Porcentaje de denuncias de trabajadores por sector laboral de origen, según marco normativo. Año 2024</t>
    </r>
  </si>
  <si>
    <r>
      <rPr>
        <b/>
        <sz val="11"/>
        <color theme="1"/>
        <rFont val="Calibri"/>
        <family val="2"/>
        <scheme val="minor"/>
      </rPr>
      <t xml:space="preserve">Cuadro: </t>
    </r>
    <r>
      <rPr>
        <sz val="11"/>
        <color theme="1"/>
        <rFont val="Calibri"/>
        <family val="2"/>
        <scheme val="minor"/>
      </rPr>
      <t>Cantidad de denuncias de trabajadores por sector laboral de origen, según grupos de edad. Año 2024</t>
    </r>
  </si>
  <si>
    <r>
      <rPr>
        <b/>
        <sz val="11"/>
        <color theme="1"/>
        <rFont val="Calibri"/>
        <family val="2"/>
        <scheme val="minor"/>
      </rPr>
      <t>Cuadro:</t>
    </r>
    <r>
      <rPr>
        <sz val="11"/>
        <color theme="1"/>
        <rFont val="Calibri"/>
        <family val="2"/>
        <scheme val="minor"/>
      </rPr>
      <t xml:space="preserve"> Porcentaje de denuncias de trabajadores por sector laboral de origen, según grupos de edad. Año 2024</t>
    </r>
  </si>
  <si>
    <r>
      <rPr>
        <b/>
        <sz val="11"/>
        <color theme="1"/>
        <rFont val="Calibri Light"/>
        <family val="2"/>
        <scheme val="major"/>
      </rPr>
      <t xml:space="preserve">Cuadro: </t>
    </r>
    <r>
      <rPr>
        <sz val="11"/>
        <color theme="1"/>
        <rFont val="Calibri Light"/>
        <family val="2"/>
        <scheme val="major"/>
      </rPr>
      <t>Cantidad de denuncias de trabajadores por sector laboral de origen, según tenencia de seguridad social del IPS. Año 2024</t>
    </r>
  </si>
  <si>
    <r>
      <rPr>
        <b/>
        <sz val="11"/>
        <color theme="1"/>
        <rFont val="Calibri Light"/>
        <family val="2"/>
        <scheme val="major"/>
      </rPr>
      <t xml:space="preserve">Cuadro: </t>
    </r>
    <r>
      <rPr>
        <sz val="11"/>
        <color theme="1"/>
        <rFont val="Calibri Light"/>
        <family val="2"/>
        <scheme val="major"/>
      </rPr>
      <t>Porcentaje de denuncias de trabajadores por sector laboral de origen, según tenencia de seguridad social del IPS. Año 2024</t>
    </r>
  </si>
  <si>
    <r>
      <rPr>
        <b/>
        <sz val="11"/>
        <color theme="1"/>
        <rFont val="Calibri"/>
        <family val="2"/>
        <scheme val="minor"/>
      </rPr>
      <t>Cuadro</t>
    </r>
    <r>
      <rPr>
        <sz val="11"/>
        <color theme="1"/>
        <rFont val="Calibri"/>
        <family val="2"/>
        <scheme val="minor"/>
      </rPr>
      <t>. Cantidad de denuncias de trabajadores por tipo de contrato, según sector laboral de origen. Año 2024</t>
    </r>
  </si>
  <si>
    <r>
      <rPr>
        <b/>
        <sz val="11"/>
        <color theme="1"/>
        <rFont val="Calibri"/>
        <family val="2"/>
        <scheme val="minor"/>
      </rPr>
      <t>Cuadro</t>
    </r>
    <r>
      <rPr>
        <sz val="11"/>
        <color theme="1"/>
        <rFont val="Calibri"/>
        <family val="2"/>
        <scheme val="minor"/>
      </rPr>
      <t>. Porcentaje de denuncias de trabajadores por tipo de contrato, según sector laboral de origen. Año 2024</t>
    </r>
  </si>
  <si>
    <t>Febrero de 2025</t>
  </si>
  <si>
    <r>
      <rPr>
        <b/>
        <sz val="12"/>
        <rFont val="Calibri Light"/>
        <family val="2"/>
        <scheme val="major"/>
      </rPr>
      <t xml:space="preserve">Cuadro 4. </t>
    </r>
    <r>
      <rPr>
        <sz val="12"/>
        <rFont val="Calibri Light"/>
        <family val="2"/>
        <scheme val="major"/>
      </rPr>
      <t>Distribución de denuncias de trabajadores por sexo, según sector laboral de origen. Año 2024</t>
    </r>
  </si>
  <si>
    <t>Sector Laboral</t>
  </si>
  <si>
    <r>
      <rPr>
        <b/>
        <sz val="11"/>
        <color theme="1"/>
        <rFont val="Calibri Light"/>
        <family val="2"/>
        <scheme val="major"/>
      </rPr>
      <t xml:space="preserve">Cuadro 1: </t>
    </r>
    <r>
      <rPr>
        <sz val="11"/>
        <color theme="1"/>
        <rFont val="Calibri Light"/>
        <family val="2"/>
        <scheme val="major"/>
      </rPr>
      <t>Porcentaje de asesoramientos a trabajadoras por sexo, según sector laboral de origen. Año 2024</t>
    </r>
  </si>
  <si>
    <r>
      <rPr>
        <b/>
        <sz val="11"/>
        <color theme="1"/>
        <rFont val="Calibri Light"/>
        <family val="2"/>
        <scheme val="major"/>
      </rPr>
      <t>Gráfico 5</t>
    </r>
    <r>
      <rPr>
        <sz val="11"/>
        <color theme="1"/>
        <rFont val="Calibri Light"/>
        <family val="2"/>
        <scheme val="major"/>
      </rPr>
      <t>. Porcentaje de asesoramientos solicitados por tipo de solicitante, según departamento de residencia. Año 2024</t>
    </r>
  </si>
  <si>
    <r>
      <rPr>
        <b/>
        <sz val="12"/>
        <color theme="1"/>
        <rFont val="Calibri"/>
        <family val="2"/>
        <scheme val="minor"/>
      </rPr>
      <t>Cuadro:</t>
    </r>
    <r>
      <rPr>
        <sz val="12"/>
        <color theme="1"/>
        <rFont val="Calibri"/>
        <family val="2"/>
        <scheme val="minor"/>
      </rPr>
      <t xml:space="preserve"> Cantidad de asesoramientos solicitados por tipo de solicitante, según departamento de residencia. Año 2024</t>
    </r>
  </si>
  <si>
    <r>
      <rPr>
        <b/>
        <sz val="12"/>
        <color theme="1"/>
        <rFont val="Calibri"/>
        <family val="2"/>
        <scheme val="minor"/>
      </rPr>
      <t>Cuadro:</t>
    </r>
    <r>
      <rPr>
        <sz val="12"/>
        <color theme="1"/>
        <rFont val="Calibri"/>
        <family val="2"/>
        <scheme val="minor"/>
      </rPr>
      <t xml:space="preserve"> Porcentajede asesoramientos solicitados por tipo de solicitante, según departamento de residencia. Año 2024</t>
    </r>
  </si>
  <si>
    <t>Sector laboral</t>
  </si>
  <si>
    <t>Distribucion % por sector laboral</t>
  </si>
  <si>
    <t>Distribucion % por sexo</t>
  </si>
  <si>
    <r>
      <rPr>
        <b/>
        <sz val="11"/>
        <rFont val="Calibri Light"/>
        <family val="2"/>
        <scheme val="major"/>
      </rPr>
      <t>Gráfico 11.</t>
    </r>
    <r>
      <rPr>
        <sz val="11"/>
        <rFont val="Calibri Light"/>
        <family val="2"/>
        <scheme val="major"/>
      </rPr>
      <t xml:space="preserve"> Porcentaje de denuncias de trabajadores por sector laboral de origen, según grupos de edad. Año 2024</t>
    </r>
  </si>
  <si>
    <r>
      <t xml:space="preserve">Nota: </t>
    </r>
    <r>
      <rPr>
        <sz val="8"/>
        <color theme="1"/>
        <rFont val="Calibri"/>
        <family val="2"/>
        <scheme val="minor"/>
      </rPr>
      <t>en el gráfico solo se presenta los diez principales motivos de denuncias, que abarca el 80% de los motivos declarados por las trabajadoras.</t>
    </r>
  </si>
  <si>
    <r>
      <rPr>
        <b/>
        <sz val="11"/>
        <color theme="1"/>
        <rFont val="Calibri Light"/>
        <family val="2"/>
        <scheme val="major"/>
      </rPr>
      <t>Gráfico 10.</t>
    </r>
    <r>
      <rPr>
        <sz val="11"/>
        <color theme="1"/>
        <rFont val="Calibri Light"/>
        <family val="2"/>
        <scheme val="major"/>
      </rPr>
      <t xml:space="preserve"> Principales motivos de denuncias declaradas por las trabajadoras. Año 2024</t>
    </r>
  </si>
  <si>
    <r>
      <rPr>
        <b/>
        <sz val="11"/>
        <rFont val="Calibri"/>
        <family val="2"/>
        <scheme val="minor"/>
      </rPr>
      <t xml:space="preserve">
Gráfico 13. </t>
    </r>
    <r>
      <rPr>
        <sz val="11"/>
        <rFont val="Calibri"/>
        <family val="2"/>
        <scheme val="minor"/>
      </rPr>
      <t>Porcentaje de denuncias de trabajadoras por tipo de contrato, según sector laboral de origen. Año 2024</t>
    </r>
  </si>
  <si>
    <r>
      <t xml:space="preserve">Cuadro: </t>
    </r>
    <r>
      <rPr>
        <sz val="11"/>
        <color theme="1"/>
        <rFont val="Calibri"/>
        <family val="2"/>
        <scheme val="minor"/>
      </rPr>
      <t>Cantidad y Porcentaje de Denuncias según sector laboral de origen</t>
    </r>
  </si>
  <si>
    <t>Gráfico 2. Porcentaje de asesoramientos por tipo de solicitante, según sector laboral de origen. Año 2024</t>
  </si>
  <si>
    <t>Cuadro 1: Porcentaje de asesoramientos a trabajadoras por sexo, según sector laboral de origen. Año 2024</t>
  </si>
  <si>
    <t>Gráfico 9. Porcentaje de denuncias de trabajadores por sector laboral de origen, 
según marco normativo. Año 2024</t>
  </si>
  <si>
    <t>Gráfico 10. Principales motivos de denuncias declaradas por las trabajadoras. Año 2024</t>
  </si>
  <si>
    <t>Cuadro 4. Distribución de denuncias de trabajadores por sexo, según sector laboral de origen. Año 2024</t>
  </si>
  <si>
    <t>Gráfico 11. Porcentaje de denuncias de trabajadores por sector laboral de origen, según grupos de edad. Año 2024</t>
  </si>
  <si>
    <t>Gráfico 12. Porcentaje de denuncias de trabajadoras por sector laboral de origen, según tenencia de seguridad social del IPS. Año 2024</t>
  </si>
  <si>
    <r>
      <rPr>
        <b/>
        <sz val="11"/>
        <rFont val="Calibri Light"/>
        <family val="2"/>
        <scheme val="major"/>
      </rPr>
      <t>Gráfico 12.</t>
    </r>
    <r>
      <rPr>
        <sz val="11"/>
        <rFont val="Calibri Light"/>
        <family val="2"/>
        <scheme val="major"/>
      </rPr>
      <t xml:space="preserve"> Porcentaje de denuncias de trabajadoras por sector laboral de origen, según tenencia de seguridad social del IPS. Año 2024</t>
    </r>
  </si>
  <si>
    <t>Gráfico 13. Porcentaje de denuncias de trabajadoras por tipo de contrato, según sector laboral de origen. Año 2024</t>
  </si>
  <si>
    <t>Gráfico 13</t>
  </si>
  <si>
    <t>Gráfico 3. Porcentaje de asesoramientos a trabajadores por tipo de solicitante, según grupos de edad. Año 2024</t>
  </si>
  <si>
    <t>Gráfico 5. Porcentaje de asesoramientos solicitados por tipo de solicitante, según departamento de residencia. Año 2024</t>
  </si>
  <si>
    <t>Gráfico 6. Porcentaje de asesoramientos solicitados por sector laboral de origen, según departamento de residencia. Año 2024</t>
  </si>
  <si>
    <t>Gráfico 7. Porcentaje de asesoramientos por sector laboral de origen, según forma de consulta. Año 2024</t>
  </si>
  <si>
    <t>Gráfico 8. Porcentaje de denuncias de trabajadores por sector laboral de origen. Año 2024</t>
  </si>
  <si>
    <t>Gráfico 4. Porcentaje de asesoramientos solicitados por trabajadoras, según sector laboral de origen y grupos de edad. Año 2024</t>
  </si>
  <si>
    <t>Cuadro 2: Porcentaje de asesoramientos por fuente, según tipo de solicitante</t>
  </si>
  <si>
    <t>Cuadro 3: Porcentaje de asesoramientos por fuente, según sector laboral de origen.</t>
  </si>
  <si>
    <t>Fuente: Observatorio Laboral – MTESS. Elaboración propia a partir del Sistema de Denuncias y Liquidaciones de la DGPMT.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</si>
  <si>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Observatorio Laboral – MTESS. Elaboración propia a partir del Sistema de Denuncias y Liquidaciones de la DGPMT.</t>
    </r>
  </si>
  <si>
    <r>
      <t>Nota:</t>
    </r>
    <r>
      <rPr>
        <sz val="8"/>
        <color theme="1"/>
        <rFont val="Calibri"/>
        <family val="2"/>
        <scheme val="minor"/>
      </rPr>
      <t xml:space="preserve"> La categoría “Otros” corresponde a los registros que no pueden ser clasificados en algunos de los sectores</t>
    </r>
  </si>
  <si>
    <r>
      <rPr>
        <b/>
        <sz val="9"/>
        <color theme="1"/>
        <rFont val="Calibri"/>
        <family val="2"/>
        <scheme val="minor"/>
      </rPr>
      <t>Fuente:</t>
    </r>
    <r>
      <rPr>
        <sz val="9"/>
        <color theme="1"/>
        <rFont val="Calibri"/>
        <family val="2"/>
        <scheme val="minor"/>
      </rPr>
      <t xml:space="preserve"> Observatorio Laboral – MTESS. Elaboración propia a partir del Sistema de Denuncias y Liquidaciones de la DGPMT.</t>
    </r>
  </si>
  <si>
    <r>
      <rPr>
        <b/>
        <sz val="14"/>
        <color theme="1"/>
        <rFont val="Calibri"/>
        <family val="2"/>
        <scheme val="minor"/>
      </rPr>
      <t xml:space="preserve">Fuente: </t>
    </r>
    <r>
      <rPr>
        <sz val="14"/>
        <color theme="1"/>
        <rFont val="Calibri"/>
        <family val="2"/>
        <scheme val="minor"/>
      </rPr>
      <t>Observatorio Laboral – MTESS. Elaboración propia a partir del Sistema de Denuncias y Liquidaciones de la DGPMT.</t>
    </r>
  </si>
  <si>
    <r>
      <rPr>
        <b/>
        <sz val="11"/>
        <color theme="1"/>
        <rFont val="Calibri Light"/>
        <family val="2"/>
        <scheme val="major"/>
      </rPr>
      <t xml:space="preserve">Cuadro 2: </t>
    </r>
    <r>
      <rPr>
        <sz val="11"/>
        <color theme="1"/>
        <rFont val="Calibri Light"/>
        <family val="2"/>
        <scheme val="major"/>
      </rPr>
      <t>Porcentaje de asesoramientos por fuente, según tipo de solicitante. Año 2024</t>
    </r>
  </si>
  <si>
    <r>
      <rPr>
        <b/>
        <sz val="11"/>
        <color theme="1"/>
        <rFont val="Calibri Light"/>
        <family val="2"/>
        <scheme val="major"/>
      </rPr>
      <t xml:space="preserve">Cuadro: </t>
    </r>
    <r>
      <rPr>
        <sz val="11"/>
        <color theme="1"/>
        <rFont val="Calibri Light"/>
        <family val="2"/>
        <scheme val="major"/>
      </rPr>
      <t>Cantidad de asesoramientos por fuente, según tipo de solicitante.Año 2024</t>
    </r>
  </si>
  <si>
    <r>
      <rPr>
        <b/>
        <sz val="11"/>
        <rFont val="Calibri Light"/>
        <family val="2"/>
        <scheme val="major"/>
      </rPr>
      <t>Cuadro 3:</t>
    </r>
    <r>
      <rPr>
        <sz val="11"/>
        <rFont val="Calibri Light"/>
        <family val="2"/>
        <scheme val="major"/>
      </rPr>
      <t xml:space="preserve"> Porcentaje de asesoramientos por fuente, según sector laboral de origen.Año 2024</t>
    </r>
  </si>
  <si>
    <r>
      <rPr>
        <b/>
        <sz val="11"/>
        <color theme="1"/>
        <rFont val="Calibri Light"/>
        <family val="2"/>
        <scheme val="major"/>
      </rPr>
      <t>Cuadro:</t>
    </r>
    <r>
      <rPr>
        <sz val="11"/>
        <color theme="1"/>
        <rFont val="Calibri Light"/>
        <family val="2"/>
        <scheme val="major"/>
      </rPr>
      <t xml:space="preserve"> Cantidad de asesoramientos por fuente, según sector laboral de origen.Año 2024</t>
    </r>
  </si>
  <si>
    <r>
      <rPr>
        <b/>
        <sz val="8"/>
        <color theme="1"/>
        <rFont val="Calibri"/>
        <family val="2"/>
        <scheme val="minor"/>
      </rPr>
      <t>Nota:</t>
    </r>
    <r>
      <rPr>
        <sz val="8"/>
        <color theme="1"/>
        <rFont val="Calibri"/>
        <family val="2"/>
        <scheme val="minor"/>
      </rPr>
      <t xml:space="preserve"> El total general es menor debido a que se excluyen los registros de la categoría "Otros" del sector laboral.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</si>
  <si>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Observatorio Laboral – MTESS. Elaboración propia a partir del Sistema de Denuncias y Liquidaciones de la DGPMT.</t>
    </r>
  </si>
  <si>
    <r>
      <rPr>
        <b/>
        <sz val="12"/>
        <color theme="1"/>
        <rFont val="Calibri"/>
        <family val="2"/>
        <scheme val="minor"/>
      </rPr>
      <t>Fuente:</t>
    </r>
    <r>
      <rPr>
        <sz val="12"/>
        <color theme="1"/>
        <rFont val="Calibri"/>
        <family val="2"/>
        <scheme val="minor"/>
      </rPr>
      <t xml:space="preserve"> Observatorio Laboral – MTESS. Elaboración propia a partir del Sistema de Denuncias y Liquidaciones de la DGPMT.</t>
    </r>
  </si>
  <si>
    <r>
      <rPr>
        <b/>
        <sz val="11"/>
        <color theme="1"/>
        <rFont val="Calibri"/>
        <family val="2"/>
        <scheme val="minor"/>
      </rPr>
      <t>Cuadro:</t>
    </r>
    <r>
      <rPr>
        <sz val="11"/>
        <color theme="1"/>
        <rFont val="Calibri"/>
        <family val="2"/>
        <scheme val="minor"/>
      </rPr>
      <t xml:space="preserve"> Cantidad de asesoramientos a trabajadores, según grupos de edad. Año 2024</t>
    </r>
  </si>
  <si>
    <r>
      <rPr>
        <b/>
        <sz val="11"/>
        <color theme="1"/>
        <rFont val="Calibri"/>
        <family val="2"/>
        <scheme val="minor"/>
      </rPr>
      <t>Cuadro:</t>
    </r>
    <r>
      <rPr>
        <sz val="11"/>
        <color theme="1"/>
        <rFont val="Calibri"/>
        <family val="2"/>
        <scheme val="minor"/>
      </rPr>
      <t xml:space="preserve"> Porcentaje de asesoramientos a trabajadores, según grupos de edad. Año 2024</t>
    </r>
  </si>
  <si>
    <r>
      <rPr>
        <b/>
        <sz val="12"/>
        <color theme="1"/>
        <rFont val="Calibri Light"/>
        <family val="2"/>
        <scheme val="major"/>
      </rPr>
      <t>Cuadro:</t>
    </r>
    <r>
      <rPr>
        <sz val="12"/>
        <color theme="1"/>
        <rFont val="Calibri Light"/>
        <family val="2"/>
        <scheme val="major"/>
      </rPr>
      <t xml:space="preserve"> Cantidad de asesoramientos solicitados por trabajadoras por sector  laboral de origen y grupos de edad. Año 2024</t>
    </r>
  </si>
  <si>
    <r>
      <rPr>
        <b/>
        <sz val="12"/>
        <color theme="1"/>
        <rFont val="Calibri Light"/>
        <family val="2"/>
        <scheme val="major"/>
      </rPr>
      <t>Cuadro:</t>
    </r>
    <r>
      <rPr>
        <sz val="12"/>
        <color theme="1"/>
        <rFont val="Calibri Light"/>
        <family val="2"/>
        <scheme val="major"/>
      </rPr>
      <t xml:space="preserve"> Porcentaje de asesoramientos solicitados por trabajadoras por sector laboral de origen y grupos de edad. Año 2024</t>
    </r>
  </si>
  <si>
    <r>
      <t xml:space="preserve">Gráfico 4. </t>
    </r>
    <r>
      <rPr>
        <sz val="12"/>
        <color theme="1"/>
        <rFont val="Calibri Light"/>
        <family val="2"/>
        <scheme val="major"/>
      </rPr>
      <t>Porcentaje de asesoramientos solicitados por trabajadoras, según sector laboral de origen y grupos de edad. Año 2024</t>
    </r>
  </si>
  <si>
    <r>
      <rPr>
        <b/>
        <sz val="8"/>
        <color theme="1"/>
        <rFont val="Calibri"/>
        <family val="2"/>
        <scheme val="minor"/>
      </rPr>
      <t>Nota:</t>
    </r>
    <r>
      <rPr>
        <sz val="8"/>
        <color theme="1"/>
        <rFont val="Calibri"/>
        <family val="2"/>
        <scheme val="minor"/>
      </rPr>
      <t xml:space="preserve"> El total es menor debido a que no se pudo identificar el tipo de contrato.</t>
    </r>
  </si>
  <si>
    <r>
      <rPr>
        <b/>
        <sz val="8"/>
        <color theme="1"/>
        <rFont val="Calibri"/>
        <family val="2"/>
        <scheme val="minor"/>
      </rPr>
      <t>Nota:</t>
    </r>
    <r>
      <rPr>
        <sz val="8"/>
        <color theme="1"/>
        <rFont val="Calibri"/>
        <family val="2"/>
        <scheme val="minor"/>
      </rPr>
      <t xml:space="preserve"> El total es menor debido a que no se pudo identificar si contaba el Seguro Social.</t>
    </r>
  </si>
  <si>
    <t>Se emplea el término “trabajadoras” para referirse al total de personas que acudieron a la DGPMT en busca de asesoramiento o para presentar una denuncia, dado que aproximadamente el 92% de ellas son mujeres</t>
  </si>
  <si>
    <r>
      <rPr>
        <b/>
        <i/>
        <sz val="12"/>
        <color theme="1"/>
        <rFont val="Calibri"/>
        <family val="2"/>
        <scheme val="minor"/>
      </rPr>
      <t xml:space="preserve">Ministerio de Trabajo, Empleo y Seguridad Social </t>
    </r>
    <r>
      <rPr>
        <i/>
        <sz val="10"/>
        <color theme="1"/>
        <rFont val="Calibri"/>
        <family val="2"/>
        <scheme val="minor"/>
      </rPr>
      <t xml:space="preserve">
</t>
    </r>
  </si>
  <si>
    <t>Registro de Denuncias y Asesoramiento de la Dirección General de Promoción a la Mujer Trabajadora</t>
  </si>
  <si>
    <t>Ministerio de Trabajo, Empleo y Seguridad Social
Serie de Indicadores de los principales registros administrativos</t>
  </si>
  <si>
    <t>Ministerio de Trabajo, Empleo y Seguridad Social 
Serie de Indicadores de los principales registros administrativos</t>
  </si>
  <si>
    <r>
      <t xml:space="preserve">Nota: </t>
    </r>
    <r>
      <rPr>
        <sz val="8"/>
        <color theme="1"/>
        <rFont val="Calibri"/>
        <family val="2"/>
        <scheme val="minor"/>
      </rPr>
      <t>El total de trabajadoras es menor debido a que algunas personas no pudieron ser clasificadas en la variable sexo.</t>
    </r>
  </si>
  <si>
    <r>
      <t xml:space="preserve">Nota: </t>
    </r>
    <r>
      <rPr>
        <sz val="8"/>
        <color theme="1"/>
        <rFont val="Calibri"/>
        <family val="2"/>
        <scheme val="minor"/>
      </rPr>
      <t>El total de trabajadoras es menor debido a que algunas personas no pudieron ser clasificadas en la variable grupos de edad.</t>
    </r>
  </si>
  <si>
    <r>
      <t xml:space="preserve">Nota: </t>
    </r>
    <r>
      <rPr>
        <sz val="8"/>
        <color theme="1"/>
        <rFont val="Calibri"/>
        <family val="2"/>
        <scheme val="minor"/>
      </rPr>
      <t>El total de trabajadoras es menor debido a que algunas personas no pudieron ser clasificadas en la variable departamento.</t>
    </r>
  </si>
  <si>
    <r>
      <t xml:space="preserve">Nota: </t>
    </r>
    <r>
      <rPr>
        <sz val="8"/>
        <color theme="1"/>
        <rFont val="Calibri"/>
        <family val="2"/>
        <scheme val="minor"/>
      </rPr>
      <t>El total de trabajadoras es menor debido a que algunas personas no pudieron ser clasificadas en la variable fuente.</t>
    </r>
  </si>
  <si>
    <t>Nota: El total de trabajadoras es menor debido a que algunas personas no pudieron ser clasificadas en la variable grupos de 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</si>
</sst>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₲&quot;\ * #,##0_ ;_ &quot;₲&quot;\ * \-#,##0_ ;_ &quot;₲&quot;\ * &quot;-&quot;_ ;_ @_ "/>
    <numFmt numFmtId="41" formatCode="_ * #,##0_ ;_ * \-#,##0_ ;_ * &quot;-&quot;_ ;_ @_ "/>
    <numFmt numFmtId="164" formatCode="0.0%"/>
    <numFmt numFmtId="165" formatCode="0.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4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11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Tw Cen MT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595959"/>
      <name val="Tw Cen MT"/>
      <family val="2"/>
    </font>
    <font>
      <sz val="11"/>
      <name val="Calibri"/>
      <family val="2"/>
      <scheme val="minor"/>
    </font>
    <font>
      <sz val="11"/>
      <color rgb="FF595959"/>
      <name val="Montserrat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color rgb="FF595959"/>
      <name val="Montserrat"/>
    </font>
    <font>
      <sz val="10"/>
      <color theme="0"/>
      <name val="Calibri"/>
      <family val="2"/>
      <scheme val="minor"/>
    </font>
    <font>
      <u/>
      <sz val="11"/>
      <color rgb="FF580000"/>
      <name val="Calibri"/>
      <family val="2"/>
      <scheme val="minor"/>
    </font>
    <font>
      <b/>
      <sz val="11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9"/>
      <color theme="0"/>
      <name val="Calibri"/>
      <family val="2"/>
      <scheme val="minor"/>
    </font>
    <font>
      <u/>
      <sz val="12"/>
      <color rgb="FF58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3445"/>
        <bgColor indexed="64"/>
      </patternFill>
    </fill>
    <fill>
      <patternFill patternType="solid">
        <fgColor rgb="FFDAE6EA"/>
        <bgColor indexed="64"/>
      </patternFill>
    </fill>
    <fill>
      <patternFill patternType="solid">
        <fgColor rgb="FFDAE6EA"/>
        <bgColor theme="4" tint="0.79998168889431442"/>
      </patternFill>
    </fill>
    <fill>
      <patternFill patternType="solid">
        <fgColor rgb="FFC9DBE1"/>
        <bgColor indexed="64"/>
      </patternFill>
    </fill>
    <fill>
      <patternFill patternType="solid">
        <fgColor rgb="FFC9DBE1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0F3445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ck">
        <color rgb="FF7030A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F3445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rgb="FFDAE6EA"/>
      </bottom>
      <diagonal/>
    </border>
    <border>
      <left/>
      <right/>
      <top/>
      <bottom style="double">
        <color rgb="FF0F3445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theme="0"/>
      </right>
      <top/>
      <bottom/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13" fillId="8" borderId="0" applyNumberFormat="0" applyBorder="0" applyAlignment="0" applyProtection="0"/>
    <xf numFmtId="42" fontId="26" fillId="0" borderId="0" applyBorder="0" applyAlignment="0" applyProtection="0"/>
  </cellStyleXfs>
  <cellXfs count="303">
    <xf numFmtId="0" fontId="0" fillId="0" borderId="0" xfId="0"/>
    <xf numFmtId="41" fontId="0" fillId="0" borderId="0" xfId="0" applyNumberFormat="1"/>
    <xf numFmtId="9" fontId="0" fillId="0" borderId="0" xfId="2" applyFont="1"/>
    <xf numFmtId="0" fontId="3" fillId="0" borderId="0" xfId="0" applyFon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165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3" fontId="0" fillId="0" borderId="0" xfId="0" applyNumberFormat="1"/>
    <xf numFmtId="9" fontId="0" fillId="0" borderId="0" xfId="2" applyFont="1" applyFill="1"/>
    <xf numFmtId="3" fontId="3" fillId="0" borderId="1" xfId="0" applyNumberFormat="1" applyFont="1" applyBorder="1"/>
    <xf numFmtId="9" fontId="3" fillId="0" borderId="0" xfId="2" applyFont="1" applyFill="1"/>
    <xf numFmtId="0" fontId="3" fillId="4" borderId="0" xfId="0" applyFont="1" applyFill="1"/>
    <xf numFmtId="0" fontId="6" fillId="4" borderId="0" xfId="0" applyFont="1" applyFill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1" applyFont="1" applyBorder="1" applyAlignment="1">
      <alignment horizontal="center" vertical="center"/>
    </xf>
    <xf numFmtId="0" fontId="11" fillId="0" borderId="0" xfId="0" applyFont="1"/>
    <xf numFmtId="0" fontId="0" fillId="0" borderId="4" xfId="0" applyBorder="1"/>
    <xf numFmtId="0" fontId="4" fillId="3" borderId="7" xfId="0" applyFont="1" applyFill="1" applyBorder="1"/>
    <xf numFmtId="0" fontId="4" fillId="3" borderId="5" xfId="0" applyFont="1" applyFill="1" applyBorder="1"/>
    <xf numFmtId="41" fontId="2" fillId="3" borderId="6" xfId="1" applyFont="1" applyFill="1" applyBorder="1"/>
    <xf numFmtId="0" fontId="15" fillId="0" borderId="0" xfId="0" applyFont="1"/>
    <xf numFmtId="0" fontId="17" fillId="0" borderId="0" xfId="0" applyFont="1"/>
    <xf numFmtId="0" fontId="4" fillId="3" borderId="8" xfId="0" applyFont="1" applyFill="1" applyBorder="1"/>
    <xf numFmtId="0" fontId="3" fillId="4" borderId="8" xfId="0" applyFont="1" applyFill="1" applyBorder="1"/>
    <xf numFmtId="0" fontId="4" fillId="3" borderId="9" xfId="0" applyFont="1" applyFill="1" applyBorder="1" applyAlignment="1">
      <alignment horizontal="left"/>
    </xf>
    <xf numFmtId="0" fontId="3" fillId="4" borderId="10" xfId="0" applyFont="1" applyFill="1" applyBorder="1"/>
    <xf numFmtId="0" fontId="3" fillId="6" borderId="8" xfId="0" applyFont="1" applyFill="1" applyBorder="1"/>
    <xf numFmtId="0" fontId="2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4" borderId="8" xfId="0" applyFill="1" applyBorder="1"/>
    <xf numFmtId="0" fontId="0" fillId="0" borderId="8" xfId="0" applyBorder="1"/>
    <xf numFmtId="41" fontId="4" fillId="3" borderId="8" xfId="1" applyFont="1" applyFill="1" applyBorder="1" applyAlignment="1">
      <alignment horizontal="center"/>
    </xf>
    <xf numFmtId="41" fontId="4" fillId="3" borderId="11" xfId="1" applyFont="1" applyFill="1" applyBorder="1" applyAlignment="1">
      <alignment horizontal="center"/>
    </xf>
    <xf numFmtId="41" fontId="4" fillId="3" borderId="8" xfId="1" applyFont="1" applyFill="1" applyBorder="1"/>
    <xf numFmtId="0" fontId="19" fillId="0" borderId="0" xfId="0" applyFont="1"/>
    <xf numFmtId="41" fontId="2" fillId="3" borderId="13" xfId="1" applyFont="1" applyFill="1" applyBorder="1"/>
    <xf numFmtId="41" fontId="1" fillId="6" borderId="8" xfId="1" applyFont="1" applyFill="1" applyBorder="1"/>
    <xf numFmtId="0" fontId="0" fillId="6" borderId="8" xfId="0" applyFill="1" applyBorder="1"/>
    <xf numFmtId="0" fontId="3" fillId="6" borderId="8" xfId="0" applyFont="1" applyFill="1" applyBorder="1" applyAlignment="1">
      <alignment horizontal="left"/>
    </xf>
    <xf numFmtId="41" fontId="2" fillId="3" borderId="8" xfId="1" applyFont="1" applyFill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25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2" fillId="0" borderId="0" xfId="0" applyFont="1"/>
    <xf numFmtId="0" fontId="2" fillId="3" borderId="8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" fillId="3" borderId="10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/>
    <xf numFmtId="3" fontId="28" fillId="0" borderId="0" xfId="0" applyNumberFormat="1" applyFont="1" applyAlignment="1">
      <alignment horizontal="center"/>
    </xf>
    <xf numFmtId="3" fontId="28" fillId="0" borderId="0" xfId="0" applyNumberFormat="1" applyFont="1"/>
    <xf numFmtId="0" fontId="29" fillId="0" borderId="0" xfId="0" applyFont="1" applyAlignment="1">
      <alignment horizontal="center" vertical="center" readingOrder="1"/>
    </xf>
    <xf numFmtId="0" fontId="30" fillId="2" borderId="0" xfId="0" applyFont="1" applyFill="1" applyAlignment="1">
      <alignment vertical="center"/>
    </xf>
    <xf numFmtId="42" fontId="27" fillId="0" borderId="0" xfId="7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17" xfId="0" applyBorder="1"/>
    <xf numFmtId="0" fontId="10" fillId="0" borderId="0" xfId="0" applyFont="1"/>
    <xf numFmtId="0" fontId="9" fillId="0" borderId="0" xfId="0" applyFont="1"/>
    <xf numFmtId="0" fontId="34" fillId="0" borderId="0" xfId="0" applyFont="1"/>
    <xf numFmtId="0" fontId="17" fillId="0" borderId="0" xfId="0" applyFont="1" applyAlignment="1">
      <alignment horizontal="left"/>
    </xf>
    <xf numFmtId="42" fontId="26" fillId="0" borderId="0" xfId="7"/>
    <xf numFmtId="0" fontId="34" fillId="0" borderId="17" xfId="0" applyFont="1" applyBorder="1"/>
    <xf numFmtId="0" fontId="24" fillId="0" borderId="0" xfId="0" applyFont="1"/>
    <xf numFmtId="42" fontId="31" fillId="0" borderId="0" xfId="7" applyFont="1" applyAlignment="1">
      <alignment horizontal="center"/>
    </xf>
    <xf numFmtId="0" fontId="10" fillId="0" borderId="0" xfId="0" applyFont="1" applyAlignment="1">
      <alignment vertical="center" wrapText="1"/>
    </xf>
    <xf numFmtId="42" fontId="31" fillId="0" borderId="0" xfId="7" applyFont="1" applyAlignment="1"/>
    <xf numFmtId="0" fontId="39" fillId="0" borderId="0" xfId="0" applyFont="1"/>
    <xf numFmtId="0" fontId="39" fillId="0" borderId="0" xfId="0" applyFont="1" applyAlignment="1">
      <alignment vertical="center"/>
    </xf>
    <xf numFmtId="42" fontId="41" fillId="3" borderId="0" xfId="7" applyFont="1" applyFill="1" applyAlignment="1">
      <alignment horizontal="center" vertical="center"/>
    </xf>
    <xf numFmtId="0" fontId="32" fillId="0" borderId="18" xfId="0" applyFont="1" applyBorder="1"/>
    <xf numFmtId="0" fontId="0" fillId="0" borderId="18" xfId="0" applyBorder="1"/>
    <xf numFmtId="0" fontId="17" fillId="0" borderId="0" xfId="0" applyFont="1" applyAlignment="1">
      <alignment vertical="center"/>
    </xf>
    <xf numFmtId="0" fontId="35" fillId="0" borderId="0" xfId="0" applyFont="1" applyAlignment="1">
      <alignment vertical="center" readingOrder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37" fillId="0" borderId="0" xfId="0" applyFont="1" applyAlignment="1">
      <alignment vertical="center" readingOrder="1"/>
    </xf>
    <xf numFmtId="0" fontId="46" fillId="0" borderId="0" xfId="0" applyFont="1"/>
    <xf numFmtId="0" fontId="47" fillId="0" borderId="0" xfId="0" applyFont="1" applyAlignment="1">
      <alignment vertical="center"/>
    </xf>
    <xf numFmtId="0" fontId="4" fillId="3" borderId="9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2" applyFont="1" applyBorder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9" fontId="3" fillId="4" borderId="10" xfId="2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48" fillId="0" borderId="0" xfId="0" applyFont="1"/>
    <xf numFmtId="0" fontId="5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6" fillId="0" borderId="8" xfId="0" applyFont="1" applyBorder="1"/>
    <xf numFmtId="9" fontId="24" fillId="0" borderId="8" xfId="2" applyFont="1" applyBorder="1" applyAlignment="1">
      <alignment horizontal="center" vertical="center"/>
    </xf>
    <xf numFmtId="0" fontId="6" fillId="4" borderId="8" xfId="0" applyFont="1" applyFill="1" applyBorder="1"/>
    <xf numFmtId="3" fontId="3" fillId="4" borderId="8" xfId="0" applyNumberFormat="1" applyFont="1" applyFill="1" applyBorder="1" applyAlignment="1">
      <alignment horizontal="center"/>
    </xf>
    <xf numFmtId="9" fontId="6" fillId="4" borderId="8" xfId="2" applyFont="1" applyFill="1" applyBorder="1" applyAlignment="1">
      <alignment horizontal="center" vertical="center"/>
    </xf>
    <xf numFmtId="9" fontId="1" fillId="0" borderId="0" xfId="2" applyFont="1" applyBorder="1" applyAlignment="1">
      <alignment horizontal="center" vertical="center"/>
    </xf>
    <xf numFmtId="9" fontId="3" fillId="4" borderId="0" xfId="2" applyFont="1" applyFill="1" applyBorder="1" applyAlignment="1">
      <alignment horizontal="center" vertical="center"/>
    </xf>
    <xf numFmtId="9" fontId="3" fillId="6" borderId="8" xfId="2" applyFont="1" applyFill="1" applyBorder="1" applyAlignment="1">
      <alignment horizontal="center" vertical="center"/>
    </xf>
    <xf numFmtId="3" fontId="0" fillId="0" borderId="8" xfId="1" applyNumberFormat="1" applyFont="1" applyBorder="1" applyAlignment="1">
      <alignment horizontal="center" vertical="center"/>
    </xf>
    <xf numFmtId="3" fontId="3" fillId="4" borderId="8" xfId="1" applyNumberFormat="1" applyFont="1" applyFill="1" applyBorder="1" applyAlignment="1">
      <alignment horizontal="center" vertical="center"/>
    </xf>
    <xf numFmtId="164" fontId="0" fillId="0" borderId="0" xfId="2" applyNumberFormat="1" applyFont="1" applyBorder="1" applyAlignment="1">
      <alignment horizontal="center" vertical="center"/>
    </xf>
    <xf numFmtId="3" fontId="6" fillId="4" borderId="0" xfId="1" applyNumberFormat="1" applyFont="1" applyFill="1" applyBorder="1" applyAlignment="1">
      <alignment horizontal="center" vertical="center"/>
    </xf>
    <xf numFmtId="3" fontId="0" fillId="0" borderId="0" xfId="1" applyNumberFormat="1" applyFont="1" applyBorder="1" applyAlignment="1">
      <alignment horizontal="center" vertical="center"/>
    </xf>
    <xf numFmtId="41" fontId="0" fillId="6" borderId="0" xfId="1" applyFont="1" applyFill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3" fontId="0" fillId="6" borderId="8" xfId="1" applyNumberFormat="1" applyFont="1" applyFill="1" applyBorder="1" applyAlignment="1">
      <alignment horizontal="center" vertical="center"/>
    </xf>
    <xf numFmtId="3" fontId="0" fillId="4" borderId="8" xfId="1" applyNumberFormat="1" applyFont="1" applyFill="1" applyBorder="1" applyAlignment="1">
      <alignment horizontal="center" vertical="center"/>
    </xf>
    <xf numFmtId="9" fontId="0" fillId="4" borderId="8" xfId="2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9" fontId="0" fillId="6" borderId="8" xfId="2" applyFont="1" applyFill="1" applyBorder="1" applyAlignment="1">
      <alignment horizontal="center" vertical="center"/>
    </xf>
    <xf numFmtId="9" fontId="0" fillId="4" borderId="8" xfId="1" applyNumberFormat="1" applyFont="1" applyFill="1" applyBorder="1" applyAlignment="1">
      <alignment horizontal="center" vertical="center"/>
    </xf>
    <xf numFmtId="9" fontId="0" fillId="0" borderId="0" xfId="2" applyFont="1" applyFill="1" applyBorder="1" applyAlignment="1">
      <alignment horizontal="center" vertical="center"/>
    </xf>
    <xf numFmtId="9" fontId="3" fillId="4" borderId="8" xfId="2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center" vertical="center"/>
    </xf>
    <xf numFmtId="164" fontId="0" fillId="6" borderId="8" xfId="2" applyNumberFormat="1" applyFont="1" applyFill="1" applyBorder="1" applyAlignment="1">
      <alignment horizontal="center" vertical="center"/>
    </xf>
    <xf numFmtId="1" fontId="0" fillId="0" borderId="0" xfId="2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6" borderId="8" xfId="2" applyNumberFormat="1" applyFont="1" applyFill="1" applyBorder="1" applyAlignment="1">
      <alignment horizontal="center" vertical="center"/>
    </xf>
    <xf numFmtId="3" fontId="0" fillId="6" borderId="12" xfId="1" applyNumberFormat="1" applyFont="1" applyFill="1" applyBorder="1" applyAlignment="1">
      <alignment horizontal="center" vertical="center"/>
    </xf>
    <xf numFmtId="164" fontId="0" fillId="6" borderId="11" xfId="2" applyNumberFormat="1" applyFont="1" applyFill="1" applyBorder="1" applyAlignment="1">
      <alignment horizontal="center" vertical="center"/>
    </xf>
    <xf numFmtId="3" fontId="0" fillId="6" borderId="1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6" borderId="0" xfId="2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6" borderId="8" xfId="0" applyFill="1" applyBorder="1" applyAlignment="1">
      <alignment horizontal="center"/>
    </xf>
    <xf numFmtId="1" fontId="0" fillId="6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24" fillId="6" borderId="8" xfId="0" applyNumberFormat="1" applyFont="1" applyFill="1" applyBorder="1" applyAlignment="1">
      <alignment horizontal="center" vertical="center"/>
    </xf>
    <xf numFmtId="1" fontId="24" fillId="6" borderId="8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0" fillId="6" borderId="8" xfId="0" applyNumberForma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6" borderId="8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" fillId="0" borderId="0" xfId="0" applyFont="1" applyAlignment="1">
      <alignment vertical="center"/>
    </xf>
    <xf numFmtId="0" fontId="0" fillId="4" borderId="8" xfId="0" applyFill="1" applyBorder="1" applyAlignment="1">
      <alignment horizontal="center" vertical="center"/>
    </xf>
    <xf numFmtId="165" fontId="0" fillId="4" borderId="8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1" fontId="0" fillId="6" borderId="8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4" borderId="8" xfId="0" applyNumberFormat="1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2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1" xfId="0" applyFont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41" fontId="2" fillId="3" borderId="8" xfId="1" applyFont="1" applyFill="1" applyBorder="1" applyAlignment="1">
      <alignment horizontal="center" vertical="center"/>
    </xf>
    <xf numFmtId="0" fontId="2" fillId="3" borderId="8" xfId="0" applyFont="1" applyFill="1" applyBorder="1"/>
    <xf numFmtId="41" fontId="2" fillId="3" borderId="6" xfId="1" applyFont="1" applyFill="1" applyBorder="1" applyAlignment="1">
      <alignment horizontal="center"/>
    </xf>
    <xf numFmtId="41" fontId="2" fillId="3" borderId="13" xfId="1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3" xfId="0" applyFont="1" applyFill="1" applyBorder="1"/>
    <xf numFmtId="41" fontId="2" fillId="3" borderId="8" xfId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9" fontId="1" fillId="0" borderId="0" xfId="0" applyNumberFormat="1" applyFont="1"/>
    <xf numFmtId="3" fontId="1" fillId="0" borderId="0" xfId="1" applyNumberFormat="1" applyFont="1" applyBorder="1" applyAlignment="1">
      <alignment horizontal="center" vertical="center"/>
    </xf>
    <xf numFmtId="3" fontId="1" fillId="4" borderId="0" xfId="1" applyNumberFormat="1" applyFont="1" applyFill="1" applyBorder="1" applyAlignment="1">
      <alignment horizontal="center" vertical="center"/>
    </xf>
    <xf numFmtId="41" fontId="1" fillId="0" borderId="0" xfId="1" applyFont="1" applyBorder="1"/>
    <xf numFmtId="0" fontId="44" fillId="0" borderId="0" xfId="0" applyFont="1"/>
    <xf numFmtId="42" fontId="53" fillId="0" borderId="0" xfId="7" applyFont="1" applyAlignment="1"/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35" fillId="0" borderId="0" xfId="0" applyFont="1"/>
    <xf numFmtId="0" fontId="45" fillId="0" borderId="0" xfId="0" applyFont="1"/>
    <xf numFmtId="3" fontId="44" fillId="0" borderId="0" xfId="1" applyNumberFormat="1" applyFont="1" applyBorder="1" applyAlignment="1">
      <alignment horizontal="center" vertical="center"/>
    </xf>
    <xf numFmtId="0" fontId="3" fillId="0" borderId="30" xfId="0" applyFont="1" applyBorder="1"/>
    <xf numFmtId="0" fontId="3" fillId="0" borderId="20" xfId="0" applyFont="1" applyBorder="1"/>
    <xf numFmtId="0" fontId="3" fillId="0" borderId="26" xfId="0" applyFont="1" applyBorder="1"/>
    <xf numFmtId="0" fontId="3" fillId="0" borderId="31" xfId="0" applyFont="1" applyBorder="1" applyAlignment="1">
      <alignment vertical="center"/>
    </xf>
    <xf numFmtId="41" fontId="0" fillId="4" borderId="32" xfId="1" applyFont="1" applyFill="1" applyBorder="1" applyAlignment="1">
      <alignment vertical="center"/>
    </xf>
    <xf numFmtId="164" fontId="0" fillId="0" borderId="31" xfId="2" applyNumberFormat="1" applyFont="1" applyBorder="1" applyAlignment="1">
      <alignment vertical="center"/>
    </xf>
    <xf numFmtId="9" fontId="0" fillId="0" borderId="31" xfId="2" applyFont="1" applyBorder="1" applyAlignment="1">
      <alignment vertical="center"/>
    </xf>
    <xf numFmtId="3" fontId="0" fillId="0" borderId="31" xfId="0" applyNumberFormat="1" applyBorder="1" applyAlignment="1">
      <alignment horizontal="center" vertical="center"/>
    </xf>
    <xf numFmtId="41" fontId="0" fillId="4" borderId="32" xfId="1" applyFont="1" applyFill="1" applyBorder="1" applyAlignment="1">
      <alignment horizontal="center" vertical="center"/>
    </xf>
    <xf numFmtId="0" fontId="55" fillId="3" borderId="8" xfId="0" applyFont="1" applyFill="1" applyBorder="1" applyAlignment="1">
      <alignment horizontal="center"/>
    </xf>
    <xf numFmtId="3" fontId="44" fillId="6" borderId="0" xfId="1" applyNumberFormat="1" applyFont="1" applyFill="1" applyBorder="1" applyAlignment="1">
      <alignment horizontal="center" vertical="center"/>
    </xf>
    <xf numFmtId="165" fontId="44" fillId="0" borderId="0" xfId="2" applyNumberFormat="1" applyFont="1" applyBorder="1" applyAlignment="1">
      <alignment horizontal="center" vertical="center"/>
    </xf>
    <xf numFmtId="0" fontId="45" fillId="6" borderId="8" xfId="0" applyFont="1" applyFill="1" applyBorder="1"/>
    <xf numFmtId="3" fontId="45" fillId="7" borderId="8" xfId="1" applyNumberFormat="1" applyFont="1" applyFill="1" applyBorder="1" applyAlignment="1">
      <alignment horizontal="center" vertical="center"/>
    </xf>
    <xf numFmtId="165" fontId="44" fillId="6" borderId="8" xfId="2" applyNumberFormat="1" applyFont="1" applyFill="1" applyBorder="1" applyAlignment="1">
      <alignment horizontal="center" vertical="center"/>
    </xf>
    <xf numFmtId="3" fontId="45" fillId="6" borderId="8" xfId="1" applyNumberFormat="1" applyFont="1" applyFill="1" applyBorder="1" applyAlignment="1">
      <alignment horizontal="center" vertical="center"/>
    </xf>
    <xf numFmtId="0" fontId="56" fillId="0" borderId="0" xfId="0" applyFont="1"/>
    <xf numFmtId="0" fontId="34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15" fillId="4" borderId="15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4" borderId="14" xfId="6" applyFont="1" applyFill="1" applyBorder="1" applyAlignment="1">
      <alignment horizontal="left" vertical="center"/>
    </xf>
    <xf numFmtId="0" fontId="15" fillId="4" borderId="0" xfId="6" applyFont="1" applyFill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42" fontId="31" fillId="6" borderId="0" xfId="7" applyFont="1" applyFill="1" applyAlignment="1">
      <alignment horizontal="center"/>
    </xf>
    <xf numFmtId="0" fontId="3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2" fillId="3" borderId="1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42" fontId="53" fillId="6" borderId="0" xfId="7" applyFont="1" applyFill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55" fillId="3" borderId="8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4" fillId="0" borderId="2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41" fontId="4" fillId="3" borderId="8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1" fontId="2" fillId="3" borderId="3" xfId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41" fontId="2" fillId="3" borderId="9" xfId="1" applyFont="1" applyFill="1" applyBorder="1" applyAlignment="1">
      <alignment horizontal="center" vertical="center"/>
    </xf>
    <xf numFmtId="41" fontId="2" fillId="3" borderId="10" xfId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/>
    </xf>
    <xf numFmtId="0" fontId="2" fillId="9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10" fillId="0" borderId="19" xfId="0" applyFont="1" applyBorder="1" applyAlignment="1">
      <alignment vertical="center" wrapText="1"/>
    </xf>
    <xf numFmtId="0" fontId="43" fillId="10" borderId="16" xfId="0" applyFont="1" applyFill="1" applyBorder="1" applyAlignment="1">
      <alignment horizontal="center"/>
    </xf>
    <xf numFmtId="42" fontId="34" fillId="0" borderId="0" xfId="7" applyFont="1" applyBorder="1" applyAlignment="1">
      <alignment horizontal="center"/>
    </xf>
    <xf numFmtId="0" fontId="0" fillId="0" borderId="33" xfId="0" applyBorder="1"/>
  </cellXfs>
  <cellStyles count="8">
    <cellStyle name="Bueno" xfId="6" builtinId="26"/>
    <cellStyle name="Encabezado 1" xfId="5" builtinId="16" customBuiltin="1"/>
    <cellStyle name="Hipervínculo" xfId="7" builtinId="8" customBuiltin="1"/>
    <cellStyle name="Millares [0]" xfId="1" builtinId="6"/>
    <cellStyle name="Normal" xfId="0" builtinId="0"/>
    <cellStyle name="Normal 14" xfId="3" xr:uid="{00000000-0005-0000-0000-000005000000}"/>
    <cellStyle name="Porcentaje" xfId="2" builtinId="5"/>
    <cellStyle name="Título" xfId="4" builtinId="15" customBuiltin="1"/>
  </cellStyles>
  <dxfs count="0"/>
  <tableStyles count="0" defaultTableStyle="TableStyleMedium2" defaultPivotStyle="PivotStyleLight16"/>
  <colors>
    <mruColors>
      <color rgb="FF5C91A4"/>
      <color rgb="FFDAE6EA"/>
      <color rgb="FF0F3445"/>
      <color rgb="FF580000"/>
      <color rgb="FFC9DBE1"/>
      <color rgb="FF7CA7B6"/>
      <color rgb="FF9CBCC8"/>
      <color rgb="FF314F59"/>
      <color rgb="FF3A5C68"/>
      <color rgb="FF6B9C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68207591125249"/>
          <c:y val="7.1692962676707439E-2"/>
          <c:w val="0.60117746726344812"/>
          <c:h val="0.8189506025424127"/>
        </c:manualLayout>
      </c:layout>
      <c:pieChart>
        <c:varyColors val="1"/>
        <c:ser>
          <c:idx val="0"/>
          <c:order val="0"/>
          <c:tx>
            <c:strRef>
              <c:f>'Gráfico 1'!$K$12</c:f>
              <c:strCache>
                <c:ptCount val="1"/>
                <c:pt idx="0">
                  <c:v>Porcentaje</c:v>
                </c:pt>
              </c:strCache>
            </c:strRef>
          </c:tx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rgbClr val="7CA7B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675-48BD-8033-061FE02C69BC}"/>
              </c:ext>
            </c:extLst>
          </c:dPt>
          <c:dPt>
            <c:idx val="1"/>
            <c:bubble3D val="0"/>
            <c:spPr>
              <a:solidFill>
                <a:srgbClr val="C9DBE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75-48BD-8033-061FE02C69BC}"/>
              </c:ext>
            </c:extLst>
          </c:dPt>
          <c:dPt>
            <c:idx val="2"/>
            <c:bubble3D val="0"/>
            <c:spPr>
              <a:solidFill>
                <a:srgbClr val="314F59"/>
              </a:solidFill>
              <a:ln w="19050">
                <a:solidFill>
                  <a:srgbClr val="C9DBE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B7-4E6F-8C50-C382C71F5B17}"/>
              </c:ext>
            </c:extLst>
          </c:dPt>
          <c:dLbls>
            <c:dLbl>
              <c:idx val="2"/>
              <c:layout>
                <c:manualLayout>
                  <c:x val="7.37404864408314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57857692759332E-2"/>
                      <c:h val="6.2599747170860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B7-4E6F-8C50-C382C71F5B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 1'!$I$13:$I$15</c:f>
              <c:strCache>
                <c:ptCount val="3"/>
                <c:pt idx="0">
                  <c:v>Sector doméstico</c:v>
                </c:pt>
                <c:pt idx="1">
                  <c:v>Sector privado</c:v>
                </c:pt>
                <c:pt idx="2">
                  <c:v>Otros</c:v>
                </c:pt>
              </c:strCache>
            </c:strRef>
          </c:cat>
          <c:val>
            <c:numRef>
              <c:f>'Gráfico 1'!$K$13:$K$15</c:f>
              <c:numCache>
                <c:formatCode>0%</c:formatCode>
                <c:ptCount val="3"/>
                <c:pt idx="0">
                  <c:v>0.57600746849229811</c:v>
                </c:pt>
                <c:pt idx="1">
                  <c:v>0.40687723665784969</c:v>
                </c:pt>
                <c:pt idx="2">
                  <c:v>1.7115294849852185E-2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5-48BD-8033-061FE02C69B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54423665791776"/>
          <c:y val="2.6474127557160047E-2"/>
          <c:w val="0.50198818897637798"/>
          <c:h val="0.9470517448856798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C91A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[1]Hoja1!$A$2:$A$11</c:f>
              <c:strCache>
                <c:ptCount val="10"/>
                <c:pt idx="0">
                  <c:v>Flata de ocupación efectiva </c:v>
                </c:pt>
                <c:pt idx="1">
                  <c:v>Regularización por mora en la seguridad social</c:v>
                </c:pt>
                <c:pt idx="2">
                  <c:v>Alteración unilateral de las condiciones de trabajo durante el fuero maternal</c:v>
                </c:pt>
                <c:pt idx="3">
                  <c:v>Violencia y acoso laboral</c:v>
                </c:pt>
                <c:pt idx="4">
                  <c:v>Falta de pago del salario</c:v>
                </c:pt>
                <c:pt idx="5">
                  <c:v>Falta de pago del subsidio por permiso de maternidad</c:v>
                </c:pt>
                <c:pt idx="6">
                  <c:v>Reconocimiento de antigüedad en el seguro social</c:v>
                </c:pt>
                <c:pt idx="7">
                  <c:v>Falta de inscripción a la seguridad social</c:v>
                </c:pt>
                <c:pt idx="8">
                  <c:v>Reposición por fuero maternal</c:v>
                </c:pt>
                <c:pt idx="9">
                  <c:v>Falta de liquidación por terminación de la relación laboral</c:v>
                </c:pt>
              </c:strCache>
            </c:strRef>
          </c:cat>
          <c:val>
            <c:numRef>
              <c:f>[1]Hoja1!$B$2:$B$11</c:f>
              <c:numCache>
                <c:formatCode>General</c:formatCode>
                <c:ptCount val="10"/>
                <c:pt idx="0">
                  <c:v>0.02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7-4010-887A-264E5E4E2D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79932879"/>
        <c:axId val="679934959"/>
      </c:barChart>
      <c:catAx>
        <c:axId val="6799328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679934959"/>
        <c:crosses val="autoZero"/>
        <c:auto val="1"/>
        <c:lblAlgn val="ctr"/>
        <c:lblOffset val="100"/>
        <c:noMultiLvlLbl val="0"/>
      </c:catAx>
      <c:valAx>
        <c:axId val="6799349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993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5559895741871"/>
          <c:y val="7.7090704692810152E-2"/>
          <c:w val="0.72878134913809633"/>
          <c:h val="0.79793066501656629"/>
        </c:manualLayout>
      </c:layout>
      <c:pieChart>
        <c:varyColors val="1"/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'Gráfico 11'!$L$11</c:f>
              <c:strCache>
                <c:ptCount val="1"/>
                <c:pt idx="0">
                  <c:v>Sector doméstico</c:v>
                </c:pt>
              </c:strCache>
            </c:strRef>
          </c:tx>
          <c:spPr>
            <a:ln w="28575" cap="rnd">
              <a:solidFill>
                <a:srgbClr val="0F34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rgbClr val="0F3445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027777777777778E-2"/>
                  <c:y val="6.716426071741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0F-4B88-BBF7-4E6F3A7B8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11'!$M$10:$R$10</c:f>
              <c:strCache>
                <c:ptCount val="6"/>
                <c:pt idx="0">
                  <c:v>18 a 24 años</c:v>
                </c:pt>
                <c:pt idx="1">
                  <c:v>25 a 29 años</c:v>
                </c:pt>
                <c:pt idx="2">
                  <c:v>30 a 39 años</c:v>
                </c:pt>
                <c:pt idx="3">
                  <c:v>40 a 49 años</c:v>
                </c:pt>
                <c:pt idx="4">
                  <c:v>50 a 59 años</c:v>
                </c:pt>
                <c:pt idx="5">
                  <c:v>60 y más</c:v>
                </c:pt>
              </c:strCache>
            </c:strRef>
          </c:cat>
          <c:val>
            <c:numRef>
              <c:f>'Gráfico 11'!$M$11:$R$11</c:f>
              <c:numCache>
                <c:formatCode>0.0</c:formatCode>
                <c:ptCount val="6"/>
                <c:pt idx="0">
                  <c:v>11.706349206349206</c:v>
                </c:pt>
                <c:pt idx="1">
                  <c:v>11.30952380952381</c:v>
                </c:pt>
                <c:pt idx="2">
                  <c:v>27.380952380952383</c:v>
                </c:pt>
                <c:pt idx="3">
                  <c:v>25.396825396825395</c:v>
                </c:pt>
                <c:pt idx="4">
                  <c:v>15.277777777777779</c:v>
                </c:pt>
                <c:pt idx="5">
                  <c:v>8.9285714285714288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8-4946-9D56-848A3B25711C}"/>
            </c:ext>
          </c:extLst>
        </c:ser>
        <c:ser>
          <c:idx val="1"/>
          <c:order val="1"/>
          <c:tx>
            <c:strRef>
              <c:f>'Gráfico 11'!$L$12</c:f>
              <c:strCache>
                <c:ptCount val="1"/>
                <c:pt idx="0">
                  <c:v>Sector privado</c:v>
                </c:pt>
              </c:strCache>
            </c:strRef>
          </c:tx>
          <c:spPr>
            <a:ln w="28575" cap="rnd">
              <a:solidFill>
                <a:srgbClr val="7CA7B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7CA7B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11'!$M$10:$R$10</c:f>
              <c:strCache>
                <c:ptCount val="6"/>
                <c:pt idx="0">
                  <c:v>18 a 24 años</c:v>
                </c:pt>
                <c:pt idx="1">
                  <c:v>25 a 29 años</c:v>
                </c:pt>
                <c:pt idx="2">
                  <c:v>30 a 39 años</c:v>
                </c:pt>
                <c:pt idx="3">
                  <c:v>40 a 49 años</c:v>
                </c:pt>
                <c:pt idx="4">
                  <c:v>50 a 59 años</c:v>
                </c:pt>
                <c:pt idx="5">
                  <c:v>60 y más</c:v>
                </c:pt>
              </c:strCache>
            </c:strRef>
          </c:cat>
          <c:val>
            <c:numRef>
              <c:f>'Gráfico 11'!$M$12:$R$12</c:f>
              <c:numCache>
                <c:formatCode>0.0</c:formatCode>
                <c:ptCount val="6"/>
                <c:pt idx="0">
                  <c:v>24.421593830334189</c:v>
                </c:pt>
                <c:pt idx="1">
                  <c:v>31.105398457583551</c:v>
                </c:pt>
                <c:pt idx="2">
                  <c:v>38.817480719794347</c:v>
                </c:pt>
                <c:pt idx="3">
                  <c:v>3.8560411311053984</c:v>
                </c:pt>
                <c:pt idx="4">
                  <c:v>1.7994858611825193</c:v>
                </c:pt>
                <c:pt idx="5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8-4946-9D56-848A3B25711C}"/>
            </c:ext>
          </c:extLst>
        </c:ser>
        <c:ser>
          <c:idx val="2"/>
          <c:order val="2"/>
          <c:tx>
            <c:strRef>
              <c:f>'Gráfico 11'!$L$13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9DBE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65000"/>
                </a:schemeClr>
              </a:solidFill>
              <a:ln w="9525">
                <a:solidFill>
                  <a:srgbClr val="C9DBE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5277777777777777E-2"/>
                  <c:y val="-1.616907261592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0F-4B88-BBF7-4E6F3A7B8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11'!$M$10:$R$10</c:f>
              <c:strCache>
                <c:ptCount val="6"/>
                <c:pt idx="0">
                  <c:v>18 a 24 años</c:v>
                </c:pt>
                <c:pt idx="1">
                  <c:v>25 a 29 años</c:v>
                </c:pt>
                <c:pt idx="2">
                  <c:v>30 a 39 años</c:v>
                </c:pt>
                <c:pt idx="3">
                  <c:v>40 a 49 años</c:v>
                </c:pt>
                <c:pt idx="4">
                  <c:v>50 a 59 años</c:v>
                </c:pt>
                <c:pt idx="5">
                  <c:v>60 y más</c:v>
                </c:pt>
              </c:strCache>
            </c:strRef>
          </c:cat>
          <c:val>
            <c:numRef>
              <c:f>'Gráfico 11'!$M$13:$R$13</c:f>
              <c:numCache>
                <c:formatCode>0.0</c:formatCode>
                <c:ptCount val="6"/>
                <c:pt idx="0">
                  <c:v>17.245240761478165</c:v>
                </c:pt>
                <c:pt idx="1">
                  <c:v>19.932810750279955</c:v>
                </c:pt>
                <c:pt idx="2">
                  <c:v>32.362821948488239</c:v>
                </c:pt>
                <c:pt idx="3">
                  <c:v>16.013437849944008</c:v>
                </c:pt>
                <c:pt idx="4">
                  <c:v>9.4064949608062705</c:v>
                </c:pt>
                <c:pt idx="5">
                  <c:v>5.039193729003359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8-4946-9D56-848A3B25711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9502272"/>
        <c:axId val="389505552"/>
      </c:lineChart>
      <c:catAx>
        <c:axId val="3895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389505552"/>
        <c:crosses val="autoZero"/>
        <c:auto val="1"/>
        <c:lblAlgn val="ctr"/>
        <c:lblOffset val="100"/>
        <c:noMultiLvlLbl val="0"/>
      </c:catAx>
      <c:valAx>
        <c:axId val="389505552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38950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12 '!$C$10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7CA7B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('Gráfico 12 '!$B$11:$B$12,'Gráfico 12 '!$B$13)</c:f>
              <c:strCache>
                <c:ptCount val="3"/>
                <c:pt idx="0">
                  <c:v>Sector doméstico</c:v>
                </c:pt>
                <c:pt idx="1">
                  <c:v>Sector privado</c:v>
                </c:pt>
                <c:pt idx="2">
                  <c:v>Total</c:v>
                </c:pt>
              </c:strCache>
            </c:strRef>
          </c:cat>
          <c:val>
            <c:numRef>
              <c:f>('Gráfico 12 '!$C$11:$C$12,'Gráfico 12 '!$C$13)</c:f>
              <c:numCache>
                <c:formatCode>0.0</c:formatCode>
                <c:ptCount val="3"/>
                <c:pt idx="0">
                  <c:v>88.932806324110672</c:v>
                </c:pt>
                <c:pt idx="1">
                  <c:v>35.732647814910024</c:v>
                </c:pt>
                <c:pt idx="2">
                  <c:v>65.810055865921797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D-4F6E-B33F-96A6735C9E37}"/>
            </c:ext>
          </c:extLst>
        </c:ser>
        <c:ser>
          <c:idx val="1"/>
          <c:order val="1"/>
          <c:tx>
            <c:strRef>
              <c:f>'Gráfico 12 '!$D$10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rgbClr val="0F344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('Gráfico 12 '!$B$11:$B$12,'Gráfico 12 '!$B$13)</c:f>
              <c:strCache>
                <c:ptCount val="3"/>
                <c:pt idx="0">
                  <c:v>Sector doméstico</c:v>
                </c:pt>
                <c:pt idx="1">
                  <c:v>Sector privado</c:v>
                </c:pt>
                <c:pt idx="2">
                  <c:v>Total</c:v>
                </c:pt>
              </c:strCache>
            </c:strRef>
          </c:cat>
          <c:val>
            <c:numRef>
              <c:f>('Gráfico 12 '!$D$11:$D$12,'Gráfico 12 '!$D$13)</c:f>
              <c:numCache>
                <c:formatCode>0.0</c:formatCode>
                <c:ptCount val="3"/>
                <c:pt idx="0">
                  <c:v>11.067193675889328</c:v>
                </c:pt>
                <c:pt idx="1">
                  <c:v>64.267352185089976</c:v>
                </c:pt>
                <c:pt idx="2">
                  <c:v>34.18994413407821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1D-4F6E-B33F-96A6735C9E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7703504"/>
        <c:axId val="467708424"/>
      </c:barChart>
      <c:catAx>
        <c:axId val="46770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467708424"/>
        <c:crosses val="autoZero"/>
        <c:auto val="1"/>
        <c:lblAlgn val="ctr"/>
        <c:lblOffset val="100"/>
        <c:noMultiLvlLbl val="0"/>
      </c:catAx>
      <c:valAx>
        <c:axId val="467708424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46770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Gráfico13!$B$10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7CA7B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50906203874079E-2"/>
                  <c:y val="-2.5396825396825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C3-4519-93FD-F9D3FD5FC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Gráfico13!$C$9:$E$9</c:f>
              <c:strCache>
                <c:ptCount val="3"/>
                <c:pt idx="0">
                  <c:v>Sector doméstico</c:v>
                </c:pt>
                <c:pt idx="1">
                  <c:v>Sector privado</c:v>
                </c:pt>
                <c:pt idx="2">
                  <c:v>Total</c:v>
                </c:pt>
              </c:strCache>
            </c:strRef>
          </c:cat>
          <c:val>
            <c:numRef>
              <c:f>Gráfico13!$C$10:$E$10</c:f>
              <c:numCache>
                <c:formatCode>0.0</c:formatCode>
                <c:ptCount val="3"/>
                <c:pt idx="0">
                  <c:v>2.766798418972332</c:v>
                </c:pt>
                <c:pt idx="1">
                  <c:v>7.9691516709511561</c:v>
                </c:pt>
                <c:pt idx="2">
                  <c:v>5.027932960893855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C3-4519-93FD-F9D3FD5FC2CD}"/>
            </c:ext>
          </c:extLst>
        </c:ser>
        <c:ser>
          <c:idx val="1"/>
          <c:order val="1"/>
          <c:tx>
            <c:strRef>
              <c:f>Gráfico13!$B$11</c:f>
              <c:strCache>
                <c:ptCount val="1"/>
                <c:pt idx="0">
                  <c:v>Verbal</c:v>
                </c:pt>
              </c:strCache>
            </c:strRef>
          </c:tx>
          <c:spPr>
            <a:solidFill>
              <a:srgbClr val="C9DB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Gráfico13!$C$9:$E$9</c:f>
              <c:strCache>
                <c:ptCount val="3"/>
                <c:pt idx="0">
                  <c:v>Sector doméstico</c:v>
                </c:pt>
                <c:pt idx="1">
                  <c:v>Sector privado</c:v>
                </c:pt>
                <c:pt idx="2">
                  <c:v>Total</c:v>
                </c:pt>
              </c:strCache>
            </c:strRef>
          </c:cat>
          <c:val>
            <c:numRef>
              <c:f>Gráfico13!$C$11:$E$11</c:f>
              <c:numCache>
                <c:formatCode>0.0</c:formatCode>
                <c:ptCount val="3"/>
                <c:pt idx="0">
                  <c:v>96.442687747035578</c:v>
                </c:pt>
                <c:pt idx="1">
                  <c:v>33.933161953727506</c:v>
                </c:pt>
                <c:pt idx="2">
                  <c:v>69.273743016759781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C3-4519-93FD-F9D3FD5FC2CD}"/>
            </c:ext>
          </c:extLst>
        </c:ser>
        <c:ser>
          <c:idx val="2"/>
          <c:order val="2"/>
          <c:tx>
            <c:strRef>
              <c:f>Gráfico13!$B$12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0F344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50906203874079E-2"/>
                  <c:y val="6.349206349206345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C3-4519-93FD-F9D3FD5FC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Gráfico13!$C$9:$E$9</c:f>
              <c:strCache>
                <c:ptCount val="3"/>
                <c:pt idx="0">
                  <c:v>Sector doméstico</c:v>
                </c:pt>
                <c:pt idx="1">
                  <c:v>Sector privado</c:v>
                </c:pt>
                <c:pt idx="2">
                  <c:v>Total</c:v>
                </c:pt>
              </c:strCache>
            </c:strRef>
          </c:cat>
          <c:val>
            <c:numRef>
              <c:f>Gráfico13!$C$12:$E$12</c:f>
              <c:numCache>
                <c:formatCode>0.0</c:formatCode>
                <c:ptCount val="3"/>
                <c:pt idx="0">
                  <c:v>0.79051383399209485</c:v>
                </c:pt>
                <c:pt idx="1">
                  <c:v>58.097686375321331</c:v>
                </c:pt>
                <c:pt idx="2">
                  <c:v>25.69832402234637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C3-4519-93FD-F9D3FD5FC2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0885264"/>
        <c:axId val="410877720"/>
      </c:barChart>
      <c:catAx>
        <c:axId val="41088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410877720"/>
        <c:crosses val="autoZero"/>
        <c:auto val="1"/>
        <c:lblAlgn val="ctr"/>
        <c:lblOffset val="100"/>
        <c:noMultiLvlLbl val="0"/>
      </c:catAx>
      <c:valAx>
        <c:axId val="410877720"/>
        <c:scaling>
          <c:orientation val="minMax"/>
          <c:max val="100"/>
        </c:scaling>
        <c:delete val="1"/>
        <c:axPos val="l"/>
        <c:numFmt formatCode="0" sourceLinked="0"/>
        <c:majorTickMark val="none"/>
        <c:minorTickMark val="none"/>
        <c:tickLblPos val="nextTo"/>
        <c:crossAx val="4108852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2.'!$D$20</c:f>
              <c:strCache>
                <c:ptCount val="1"/>
                <c:pt idx="0">
                  <c:v>Trabajadores</c:v>
                </c:pt>
              </c:strCache>
            </c:strRef>
          </c:tx>
          <c:spPr>
            <a:solidFill>
              <a:srgbClr val="7CA7B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2.'!$C$21:$C$22</c:f>
              <c:strCache>
                <c:ptCount val="2"/>
                <c:pt idx="0">
                  <c:v>Sector doméstico</c:v>
                </c:pt>
                <c:pt idx="1">
                  <c:v>Sector privado</c:v>
                </c:pt>
              </c:strCache>
            </c:strRef>
          </c:cat>
          <c:val>
            <c:numRef>
              <c:f>'Gráfico 2.'!$D$21:$D$22</c:f>
              <c:numCache>
                <c:formatCode>0%</c:formatCode>
                <c:ptCount val="2"/>
                <c:pt idx="0">
                  <c:v>0.55807104730351553</c:v>
                </c:pt>
                <c:pt idx="1">
                  <c:v>0.44192895269648447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2-4D1C-81B1-62FCD54823AB}"/>
            </c:ext>
          </c:extLst>
        </c:ser>
        <c:ser>
          <c:idx val="1"/>
          <c:order val="1"/>
          <c:tx>
            <c:strRef>
              <c:f>'Gráfico 2.'!$E$20</c:f>
              <c:strCache>
                <c:ptCount val="1"/>
                <c:pt idx="0">
                  <c:v>Empleadores</c:v>
                </c:pt>
              </c:strCache>
            </c:strRef>
          </c:tx>
          <c:spPr>
            <a:solidFill>
              <a:srgbClr val="0F344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2.'!$C$21:$C$22</c:f>
              <c:strCache>
                <c:ptCount val="2"/>
                <c:pt idx="0">
                  <c:v>Sector doméstico</c:v>
                </c:pt>
                <c:pt idx="1">
                  <c:v>Sector privado</c:v>
                </c:pt>
              </c:strCache>
            </c:strRef>
          </c:cat>
          <c:val>
            <c:numRef>
              <c:f>'Gráfico 2.'!$E$21:$E$22</c:f>
              <c:numCache>
                <c:formatCode>0%</c:formatCode>
                <c:ptCount val="2"/>
                <c:pt idx="0">
                  <c:v>0.76736111111111116</c:v>
                </c:pt>
                <c:pt idx="1">
                  <c:v>0.2326388888888889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2-4D1C-81B1-62FCD54823AB}"/>
            </c:ext>
          </c:extLst>
        </c:ser>
        <c:ser>
          <c:idx val="2"/>
          <c:order val="2"/>
          <c:tx>
            <c:strRef>
              <c:f>'Gráfico 2.'!$F$20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9DBE1"/>
            </a:solidFill>
            <a:ln>
              <a:solidFill>
                <a:srgbClr val="9CBCC8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2.'!$C$21:$C$22</c:f>
              <c:strCache>
                <c:ptCount val="2"/>
                <c:pt idx="0">
                  <c:v>Sector doméstico</c:v>
                </c:pt>
                <c:pt idx="1">
                  <c:v>Sector privado</c:v>
                </c:pt>
              </c:strCache>
            </c:strRef>
          </c:cat>
          <c:val>
            <c:numRef>
              <c:f>'Gráfico 2.'!$F$21:$F$22</c:f>
              <c:numCache>
                <c:formatCode>0%</c:formatCode>
                <c:ptCount val="2"/>
                <c:pt idx="0">
                  <c:v>0.58678735905986978</c:v>
                </c:pt>
                <c:pt idx="1">
                  <c:v>0.41321264094013022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2-4D1C-81B1-62FCD54823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9283680"/>
        <c:axId val="469287840"/>
      </c:barChart>
      <c:catAx>
        <c:axId val="46928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469287840"/>
        <c:crosses val="autoZero"/>
        <c:auto val="1"/>
        <c:lblAlgn val="ctr"/>
        <c:lblOffset val="100"/>
        <c:noMultiLvlLbl val="0"/>
      </c:catAx>
      <c:valAx>
        <c:axId val="46928784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928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3'!$L$11</c:f>
              <c:strCache>
                <c:ptCount val="1"/>
                <c:pt idx="0">
                  <c:v>Trabajadores</c:v>
                </c:pt>
              </c:strCache>
            </c:strRef>
          </c:tx>
          <c:spPr>
            <a:solidFill>
              <a:srgbClr val="0F344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3'!$M$10:$S$10</c:f>
              <c:strCache>
                <c:ptCount val="7"/>
                <c:pt idx="0">
                  <c:v>Menor a 18</c:v>
                </c:pt>
                <c:pt idx="1">
                  <c:v>18 a 24</c:v>
                </c:pt>
                <c:pt idx="2">
                  <c:v>25 a 29</c:v>
                </c:pt>
                <c:pt idx="3">
                  <c:v>30 a 39</c:v>
                </c:pt>
                <c:pt idx="4">
                  <c:v>40 a 49</c:v>
                </c:pt>
                <c:pt idx="5">
                  <c:v>50 a 59</c:v>
                </c:pt>
                <c:pt idx="6">
                  <c:v>60 o más</c:v>
                </c:pt>
              </c:strCache>
            </c:strRef>
          </c:cat>
          <c:val>
            <c:numRef>
              <c:f>'Gráfico 3'!$M$11:$S$11</c:f>
              <c:numCache>
                <c:formatCode>0%</c:formatCode>
                <c:ptCount val="7"/>
                <c:pt idx="0" formatCode="0.0%">
                  <c:v>1E-3</c:v>
                </c:pt>
                <c:pt idx="1">
                  <c:v>0.14699999999999999</c:v>
                </c:pt>
                <c:pt idx="2">
                  <c:v>0.19600000000000001</c:v>
                </c:pt>
                <c:pt idx="3">
                  <c:v>0.30299999999999999</c:v>
                </c:pt>
                <c:pt idx="4">
                  <c:v>0.17499999999999999</c:v>
                </c:pt>
                <c:pt idx="5">
                  <c:v>0.115</c:v>
                </c:pt>
                <c:pt idx="6">
                  <c:v>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C-41E2-BE0E-3178C051E7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09608704"/>
        <c:axId val="909610784"/>
      </c:barChart>
      <c:catAx>
        <c:axId val="9096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909610784"/>
        <c:crosses val="autoZero"/>
        <c:auto val="1"/>
        <c:lblAlgn val="ctr"/>
        <c:lblOffset val="100"/>
        <c:noMultiLvlLbl val="0"/>
      </c:catAx>
      <c:valAx>
        <c:axId val="90961078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0960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25371349391842E-2"/>
          <c:y val="1.3554404675746454E-2"/>
          <c:w val="0.98168116907448266"/>
          <c:h val="0.87058898508139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4.'!$N$13</c:f>
              <c:strCache>
                <c:ptCount val="1"/>
                <c:pt idx="0">
                  <c:v>Sector doméstico</c:v>
                </c:pt>
              </c:strCache>
            </c:strRef>
          </c:tx>
          <c:spPr>
            <a:solidFill>
              <a:srgbClr val="9CBCC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5585354462271172E-2"/>
                  <c:y val="1.96697796496361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80-46A1-B794-0C126083146F}"/>
                </c:ext>
              </c:extLst>
            </c:dLbl>
            <c:dLbl>
              <c:idx val="2"/>
              <c:layout>
                <c:manualLayout>
                  <c:x val="-1.2531328320802004E-2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41-44C0-82CE-12A631EB1BC1}"/>
                </c:ext>
              </c:extLst>
            </c:dLbl>
            <c:dLbl>
              <c:idx val="3"/>
              <c:layout>
                <c:manualLayout>
                  <c:x val="-2.3625829666028587E-2"/>
                  <c:y val="5.84294695721177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7C-4F20-8CAE-57F1543E0A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4.'!$O$11:$U$12</c:f>
              <c:multiLvlStrCache>
                <c:ptCount val="7"/>
                <c:lvl>
                  <c:pt idx="0">
                    <c:v>Menor a 18</c:v>
                  </c:pt>
                  <c:pt idx="1">
                    <c:v>18 a 24</c:v>
                  </c:pt>
                  <c:pt idx="2">
                    <c:v>25 a 29</c:v>
                  </c:pt>
                  <c:pt idx="3">
                    <c:v>30 a 39</c:v>
                  </c:pt>
                  <c:pt idx="4">
                    <c:v>40 a 49</c:v>
                  </c:pt>
                  <c:pt idx="5">
                    <c:v>50 a 59</c:v>
                  </c:pt>
                  <c:pt idx="6">
                    <c:v>60 o más</c:v>
                  </c:pt>
                </c:lvl>
                <c:lvl>
                  <c:pt idx="0">
                    <c:v>Grupos de edad</c:v>
                  </c:pt>
                </c:lvl>
              </c:multiLvlStrCache>
            </c:multiLvlStrRef>
          </c:cat>
          <c:val>
            <c:numRef>
              <c:f>'Gráfico 4.'!$O$13:$U$13</c:f>
              <c:numCache>
                <c:formatCode>0.0</c:formatCode>
                <c:ptCount val="7"/>
                <c:pt idx="0">
                  <c:v>8.2462891698735566E-2</c:v>
                </c:pt>
                <c:pt idx="1">
                  <c:v>8.0813633864760863</c:v>
                </c:pt>
                <c:pt idx="2">
                  <c:v>11.297416162726773</c:v>
                </c:pt>
                <c:pt idx="3">
                  <c:v>23.309510720175922</c:v>
                </c:pt>
                <c:pt idx="4">
                  <c:v>24.766355140186917</c:v>
                </c:pt>
                <c:pt idx="5">
                  <c:v>19.213853765805389</c:v>
                </c:pt>
                <c:pt idx="6">
                  <c:v>13.249037932930182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B-4D2B-9FC6-AB24A4E7DFE9}"/>
            </c:ext>
          </c:extLst>
        </c:ser>
        <c:ser>
          <c:idx val="1"/>
          <c:order val="1"/>
          <c:tx>
            <c:strRef>
              <c:f>'Gráfico 4.'!$N$14</c:f>
              <c:strCache>
                <c:ptCount val="1"/>
                <c:pt idx="0">
                  <c:v>Sector privado</c:v>
                </c:pt>
              </c:strCache>
            </c:strRef>
          </c:tx>
          <c:spPr>
            <a:solidFill>
              <a:srgbClr val="0F3445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7323492458179569E-3"/>
                  <c:y val="-1.741286699627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C-4F20-8CAE-57F1543E0AA2}"/>
                </c:ext>
              </c:extLst>
            </c:dLbl>
            <c:dLbl>
              <c:idx val="6"/>
              <c:layout>
                <c:manualLayout>
                  <c:x val="3.4522000539406257E-3"/>
                  <c:y val="-1.9089910272843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7C-4F20-8CAE-57F1543E0A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4.'!$O$11:$U$12</c:f>
              <c:multiLvlStrCache>
                <c:ptCount val="7"/>
                <c:lvl>
                  <c:pt idx="0">
                    <c:v>Menor a 18</c:v>
                  </c:pt>
                  <c:pt idx="1">
                    <c:v>18 a 24</c:v>
                  </c:pt>
                  <c:pt idx="2">
                    <c:v>25 a 29</c:v>
                  </c:pt>
                  <c:pt idx="3">
                    <c:v>30 a 39</c:v>
                  </c:pt>
                  <c:pt idx="4">
                    <c:v>40 a 49</c:v>
                  </c:pt>
                  <c:pt idx="5">
                    <c:v>50 a 59</c:v>
                  </c:pt>
                  <c:pt idx="6">
                    <c:v>60 o más</c:v>
                  </c:pt>
                </c:lvl>
                <c:lvl>
                  <c:pt idx="0">
                    <c:v>Grupos de edad</c:v>
                  </c:pt>
                </c:lvl>
              </c:multiLvlStrCache>
            </c:multiLvlStrRef>
          </c:cat>
          <c:val>
            <c:numRef>
              <c:f>'Gráfico 4.'!$O$14:$U$14</c:f>
              <c:numCache>
                <c:formatCode>0.0</c:formatCode>
                <c:ptCount val="7"/>
                <c:pt idx="0">
                  <c:v>0.20517029134181369</c:v>
                </c:pt>
                <c:pt idx="1">
                  <c:v>21.337710299548625</c:v>
                </c:pt>
                <c:pt idx="2">
                  <c:v>27.821091505949941</c:v>
                </c:pt>
                <c:pt idx="3">
                  <c:v>37.710299548625358</c:v>
                </c:pt>
                <c:pt idx="4">
                  <c:v>8.6581862946245387</c:v>
                </c:pt>
                <c:pt idx="5">
                  <c:v>3.3237587197373819</c:v>
                </c:pt>
                <c:pt idx="6">
                  <c:v>0.943783340172343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B-4D2B-9FC6-AB24A4E7D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88954927"/>
        <c:axId val="1588965327"/>
      </c:barChart>
      <c:catAx>
        <c:axId val="158895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588965327"/>
        <c:crosses val="autoZero"/>
        <c:auto val="1"/>
        <c:lblAlgn val="ctr"/>
        <c:lblOffset val="100"/>
        <c:noMultiLvlLbl val="0"/>
      </c:catAx>
      <c:valAx>
        <c:axId val="1588965327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58895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05637137614311E-2"/>
          <c:y val="5.0165434021019854E-2"/>
          <c:w val="0.92644441146715717"/>
          <c:h val="0.77103418649671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5.'!$J$11</c:f>
              <c:strCache>
                <c:ptCount val="1"/>
                <c:pt idx="0">
                  <c:v>Trabajadores</c:v>
                </c:pt>
              </c:strCache>
            </c:strRef>
          </c:tx>
          <c:spPr>
            <a:solidFill>
              <a:srgbClr val="0F344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5.'!$I$12:$I$14</c:f>
              <c:strCache>
                <c:ptCount val="3"/>
                <c:pt idx="0">
                  <c:v>Asunción</c:v>
                </c:pt>
                <c:pt idx="1">
                  <c:v>Central</c:v>
                </c:pt>
                <c:pt idx="2">
                  <c:v>Resto del país</c:v>
                </c:pt>
              </c:strCache>
            </c:strRef>
          </c:cat>
          <c:val>
            <c:numRef>
              <c:f>'Gráfico 5.'!$J$12:$J$14</c:f>
              <c:numCache>
                <c:formatCode>0%</c:formatCode>
                <c:ptCount val="3"/>
                <c:pt idx="0">
                  <c:v>0.3657516815124523</c:v>
                </c:pt>
                <c:pt idx="1">
                  <c:v>0.52499545537175063</c:v>
                </c:pt>
                <c:pt idx="2">
                  <c:v>0.10925286311579713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3-4A41-A664-5150598AE0CD}"/>
            </c:ext>
          </c:extLst>
        </c:ser>
        <c:ser>
          <c:idx val="1"/>
          <c:order val="1"/>
          <c:tx>
            <c:strRef>
              <c:f>'Gráfico 5.'!$K$11</c:f>
              <c:strCache>
                <c:ptCount val="1"/>
                <c:pt idx="0">
                  <c:v>Empleadores</c:v>
                </c:pt>
              </c:strCache>
            </c:strRef>
          </c:tx>
          <c:spPr>
            <a:solidFill>
              <a:srgbClr val="9CBCC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5.'!$I$12:$I$14</c:f>
              <c:strCache>
                <c:ptCount val="3"/>
                <c:pt idx="0">
                  <c:v>Asunción</c:v>
                </c:pt>
                <c:pt idx="1">
                  <c:v>Central</c:v>
                </c:pt>
                <c:pt idx="2">
                  <c:v>Resto del país</c:v>
                </c:pt>
              </c:strCache>
            </c:strRef>
          </c:cat>
          <c:val>
            <c:numRef>
              <c:f>'Gráfico 5.'!$K$12:$K$14</c:f>
              <c:numCache>
                <c:formatCode>0%</c:formatCode>
                <c:ptCount val="3"/>
                <c:pt idx="0">
                  <c:v>0.75601374570446733</c:v>
                </c:pt>
                <c:pt idx="1">
                  <c:v>0.20733104238258879</c:v>
                </c:pt>
                <c:pt idx="2">
                  <c:v>3.6655211912943873E-2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3-4A41-A664-5150598AE0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1943231"/>
        <c:axId val="1801947807"/>
      </c:barChart>
      <c:catAx>
        <c:axId val="180194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801947807"/>
        <c:crosses val="autoZero"/>
        <c:auto val="1"/>
        <c:lblAlgn val="ctr"/>
        <c:lblOffset val="100"/>
        <c:noMultiLvlLbl val="0"/>
      </c:catAx>
      <c:valAx>
        <c:axId val="180194780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80194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3045360607895"/>
          <c:y val="0.92527528425074901"/>
          <c:w val="0.2429293259703437"/>
          <c:h val="5.0438678499611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888704778976116E-2"/>
          <c:y val="0.13973304077527884"/>
          <c:w val="0.95353608827411518"/>
          <c:h val="0.7692405650045589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6.'!$J$11</c:f>
              <c:strCache>
                <c:ptCount val="1"/>
                <c:pt idx="0">
                  <c:v> Sector doméstico </c:v>
                </c:pt>
              </c:strCache>
            </c:strRef>
          </c:tx>
          <c:spPr>
            <a:solidFill>
              <a:srgbClr val="9CBCC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6.'!$I$12:$I$14</c:f>
              <c:strCache>
                <c:ptCount val="3"/>
                <c:pt idx="0">
                  <c:v>Asunción</c:v>
                </c:pt>
                <c:pt idx="1">
                  <c:v>Central</c:v>
                </c:pt>
                <c:pt idx="2">
                  <c:v>Resto del país</c:v>
                </c:pt>
              </c:strCache>
            </c:strRef>
          </c:cat>
          <c:val>
            <c:numRef>
              <c:f>'Gráfico 6.'!$J$12:$J$14</c:f>
              <c:numCache>
                <c:formatCode>0%</c:formatCode>
                <c:ptCount val="3"/>
                <c:pt idx="0">
                  <c:v>0.55429005315110103</c:v>
                </c:pt>
                <c:pt idx="1">
                  <c:v>0.58986175115207373</c:v>
                </c:pt>
                <c:pt idx="2">
                  <c:v>0.6982343499197432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4-4F08-94D4-85523B919635}"/>
            </c:ext>
          </c:extLst>
        </c:ser>
        <c:ser>
          <c:idx val="1"/>
          <c:order val="1"/>
          <c:tx>
            <c:strRef>
              <c:f>'Gráfico 6.'!$K$11</c:f>
              <c:strCache>
                <c:ptCount val="1"/>
                <c:pt idx="0">
                  <c:v> Sector privado </c:v>
                </c:pt>
              </c:strCache>
            </c:strRef>
          </c:tx>
          <c:spPr>
            <a:solidFill>
              <a:srgbClr val="0F344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6.'!$I$12:$I$14</c:f>
              <c:strCache>
                <c:ptCount val="3"/>
                <c:pt idx="0">
                  <c:v>Asunción</c:v>
                </c:pt>
                <c:pt idx="1">
                  <c:v>Central</c:v>
                </c:pt>
                <c:pt idx="2">
                  <c:v>Resto del país</c:v>
                </c:pt>
              </c:strCache>
            </c:strRef>
          </c:cat>
          <c:val>
            <c:numRef>
              <c:f>'Gráfico 6.'!$K$12:$K$14</c:f>
              <c:numCache>
                <c:formatCode>0%</c:formatCode>
                <c:ptCount val="3"/>
                <c:pt idx="0">
                  <c:v>0.44570994684889903</c:v>
                </c:pt>
                <c:pt idx="1">
                  <c:v>0.41013824884792627</c:v>
                </c:pt>
                <c:pt idx="2">
                  <c:v>0.3017656500802568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4-4F08-94D4-85523B9196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801943231"/>
        <c:axId val="1801947807"/>
      </c:barChart>
      <c:catAx>
        <c:axId val="180194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801947807"/>
        <c:crosses val="autoZero"/>
        <c:auto val="1"/>
        <c:lblAlgn val="ctr"/>
        <c:lblOffset val="100"/>
        <c:noMultiLvlLbl val="0"/>
      </c:catAx>
      <c:valAx>
        <c:axId val="180194780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80194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35079421492518"/>
          <c:y val="0.94817806304107766"/>
          <c:w val="0.482353278699861"/>
          <c:h val="5.062635537137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7'!$I$10</c:f>
              <c:strCache>
                <c:ptCount val="1"/>
                <c:pt idx="0">
                  <c:v>Sector doméstico</c:v>
                </c:pt>
              </c:strCache>
            </c:strRef>
          </c:tx>
          <c:spPr>
            <a:solidFill>
              <a:srgbClr val="DAE6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7'!$J$8:$K$9</c:f>
              <c:multiLvlStrCache>
                <c:ptCount val="2"/>
                <c:lvl>
                  <c:pt idx="0">
                    <c:v>Presenciales</c:v>
                  </c:pt>
                  <c:pt idx="1">
                    <c:v>No Presenciales</c:v>
                  </c:pt>
                </c:lvl>
                <c:lvl>
                  <c:pt idx="0">
                    <c:v>Formas de consulta</c:v>
                  </c:pt>
                </c:lvl>
              </c:multiLvlStrCache>
            </c:multiLvlStrRef>
          </c:cat>
          <c:val>
            <c:numRef>
              <c:f>'Gráfico 7'!$J$10:$K$10</c:f>
              <c:numCache>
                <c:formatCode>0%</c:formatCode>
                <c:ptCount val="2"/>
                <c:pt idx="0">
                  <c:v>0.64134275618374603</c:v>
                </c:pt>
                <c:pt idx="1">
                  <c:v>0.32633158289572395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2-4504-8349-9D1C05814CFB}"/>
            </c:ext>
          </c:extLst>
        </c:ser>
        <c:ser>
          <c:idx val="1"/>
          <c:order val="1"/>
          <c:tx>
            <c:strRef>
              <c:f>'Gráfico 7'!$I$11</c:f>
              <c:strCache>
                <c:ptCount val="1"/>
                <c:pt idx="0">
                  <c:v>Sector privado</c:v>
                </c:pt>
              </c:strCache>
            </c:strRef>
          </c:tx>
          <c:spPr>
            <a:solidFill>
              <a:srgbClr val="7CA7B6"/>
            </a:solidFill>
            <a:ln>
              <a:solidFill>
                <a:srgbClr val="7CA7B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7'!$J$8:$K$9</c:f>
              <c:multiLvlStrCache>
                <c:ptCount val="2"/>
                <c:lvl>
                  <c:pt idx="0">
                    <c:v>Presenciales</c:v>
                  </c:pt>
                  <c:pt idx="1">
                    <c:v>No Presenciales</c:v>
                  </c:pt>
                </c:lvl>
                <c:lvl>
                  <c:pt idx="0">
                    <c:v>Formas de consulta</c:v>
                  </c:pt>
                </c:lvl>
              </c:multiLvlStrCache>
            </c:multiLvlStrRef>
          </c:cat>
          <c:val>
            <c:numRef>
              <c:f>'Gráfico 7'!$J$11:$K$11</c:f>
              <c:numCache>
                <c:formatCode>0%</c:formatCode>
                <c:ptCount val="2"/>
                <c:pt idx="0">
                  <c:v>0.34746760895170792</c:v>
                </c:pt>
                <c:pt idx="1">
                  <c:v>0.63390847711927978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2-4504-8349-9D1C05814CFB}"/>
            </c:ext>
          </c:extLst>
        </c:ser>
        <c:ser>
          <c:idx val="2"/>
          <c:order val="2"/>
          <c:tx>
            <c:strRef>
              <c:f>'Gráfico 7'!$I$12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0F344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7'!$J$8:$K$9</c:f>
              <c:multiLvlStrCache>
                <c:ptCount val="2"/>
                <c:lvl>
                  <c:pt idx="0">
                    <c:v>Presenciales</c:v>
                  </c:pt>
                  <c:pt idx="1">
                    <c:v>No Presenciales</c:v>
                  </c:pt>
                </c:lvl>
                <c:lvl>
                  <c:pt idx="0">
                    <c:v>Formas de consulta</c:v>
                  </c:pt>
                </c:lvl>
              </c:multiLvlStrCache>
            </c:multiLvlStrRef>
          </c:cat>
          <c:val>
            <c:numRef>
              <c:f>'Gráfico 7'!$J$12:$K$12</c:f>
              <c:numCache>
                <c:formatCode>0%</c:formatCode>
                <c:ptCount val="2"/>
                <c:pt idx="0">
                  <c:v>1.1189634864546525E-2</c:v>
                </c:pt>
                <c:pt idx="1">
                  <c:v>3.9759939984996252E-2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2-4504-8349-9D1C05814C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34121616"/>
        <c:axId val="466142816"/>
      </c:barChart>
      <c:catAx>
        <c:axId val="213412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466142816"/>
        <c:crosses val="autoZero"/>
        <c:auto val="1"/>
        <c:lblAlgn val="ctr"/>
        <c:lblOffset val="100"/>
        <c:noMultiLvlLbl val="0"/>
      </c:catAx>
      <c:valAx>
        <c:axId val="46614281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3412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5559895741871"/>
          <c:y val="7.7090704692810152E-2"/>
          <c:w val="0.72878134913809633"/>
          <c:h val="0.79793066501656629"/>
        </c:manualLayout>
      </c:layout>
      <c:pieChart>
        <c:varyColors val="1"/>
        <c:ser>
          <c:idx val="0"/>
          <c:order val="0"/>
          <c:spPr>
            <a:solidFill>
              <a:srgbClr val="0F3445"/>
            </a:solidFill>
          </c:spPr>
          <c:explosion val="5"/>
          <c:dPt>
            <c:idx val="0"/>
            <c:bubble3D val="0"/>
            <c:spPr>
              <a:solidFill>
                <a:srgbClr val="7CA7B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8D-41C9-8D4F-47F84744336A}"/>
              </c:ext>
            </c:extLst>
          </c:dPt>
          <c:dPt>
            <c:idx val="1"/>
            <c:bubble3D val="0"/>
            <c:explosion val="0"/>
            <c:spPr>
              <a:solidFill>
                <a:srgbClr val="0F344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8D-41C9-8D4F-47F8474433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 8 '!$D$12:$D$13</c:f>
              <c:strCache>
                <c:ptCount val="2"/>
                <c:pt idx="0">
                  <c:v>Sector doméstico</c:v>
                </c:pt>
                <c:pt idx="1">
                  <c:v>Sector privado</c:v>
                </c:pt>
              </c:strCache>
            </c:strRef>
          </c:cat>
          <c:val>
            <c:numRef>
              <c:f>'Gráfico 8 '!$F$12:$F$13</c:f>
              <c:numCache>
                <c:formatCode>0</c:formatCode>
                <c:ptCount val="2"/>
                <c:pt idx="0">
                  <c:v>56.473214285714292</c:v>
                </c:pt>
                <c:pt idx="1">
                  <c:v>43.526785714285715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8D-41C9-8D4F-47F8474433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'Gráfico 9'!$M$11</c:f>
              <c:strCache>
                <c:ptCount val="1"/>
                <c:pt idx="0">
                  <c:v>Sector doméstico</c:v>
                </c:pt>
              </c:strCache>
            </c:strRef>
          </c:tx>
          <c:spPr>
            <a:solidFill>
              <a:srgbClr val="0F344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9'!$D$10:$G$10</c:f>
              <c:strCache>
                <c:ptCount val="4"/>
                <c:pt idx="0">
                  <c:v>Ley N° 5508/15 de Maternidad y Lactancia</c:v>
                </c:pt>
                <c:pt idx="1">
                  <c:v>Ley N ° 5407/15 de Trabajo Doméstico</c:v>
                </c:pt>
                <c:pt idx="2">
                  <c:v>Ley N° 5777/16 de Contra Toda Forma de Violencia</c:v>
                </c:pt>
                <c:pt idx="3">
                  <c:v>Código Laboral</c:v>
                </c:pt>
              </c:strCache>
            </c:strRef>
          </c:cat>
          <c:val>
            <c:numRef>
              <c:f>'Gráfico 9'!$N$11:$Q$11</c:f>
              <c:numCache>
                <c:formatCode>0.0</c:formatCode>
                <c:ptCount val="4"/>
                <c:pt idx="0">
                  <c:v>4.7430830039525684</c:v>
                </c:pt>
                <c:pt idx="1">
                  <c:v>95.059288537549406</c:v>
                </c:pt>
                <c:pt idx="2">
                  <c:v>0.19762845849802371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F-40C1-A450-3AF714892058}"/>
            </c:ext>
          </c:extLst>
        </c:ser>
        <c:ser>
          <c:idx val="1"/>
          <c:order val="1"/>
          <c:tx>
            <c:strRef>
              <c:f>'Gráfico 9'!$M$12</c:f>
              <c:strCache>
                <c:ptCount val="1"/>
                <c:pt idx="0">
                  <c:v>Sector privado</c:v>
                </c:pt>
              </c:strCache>
            </c:strRef>
          </c:tx>
          <c:spPr>
            <a:solidFill>
              <a:srgbClr val="7CA7B6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1.9013666072489603E-2"/>
                  <c:y val="-1.0282776349614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9F-40C1-A450-3AF714892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9'!$D$10:$G$10</c:f>
              <c:strCache>
                <c:ptCount val="4"/>
                <c:pt idx="0">
                  <c:v>Ley N° 5508/15 de Maternidad y Lactancia</c:v>
                </c:pt>
                <c:pt idx="1">
                  <c:v>Ley N ° 5407/15 de Trabajo Doméstico</c:v>
                </c:pt>
                <c:pt idx="2">
                  <c:v>Ley N° 5777/16 de Contra Toda Forma de Violencia</c:v>
                </c:pt>
                <c:pt idx="3">
                  <c:v>Código Laboral</c:v>
                </c:pt>
              </c:strCache>
            </c:strRef>
          </c:cat>
          <c:val>
            <c:numRef>
              <c:f>'Gráfico 9'!$N$12:$Q$12</c:f>
              <c:numCache>
                <c:formatCode>0.0</c:formatCode>
                <c:ptCount val="4"/>
                <c:pt idx="0">
                  <c:v>84.615384615384613</c:v>
                </c:pt>
                <c:pt idx="1">
                  <c:v>0.51282051282051277</c:v>
                </c:pt>
                <c:pt idx="2">
                  <c:v>14.102564102564102</c:v>
                </c:pt>
                <c:pt idx="3">
                  <c:v>0.76923076923076927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F-40C1-A450-3AF714892058}"/>
            </c:ext>
          </c:extLst>
        </c:ser>
        <c:ser>
          <c:idx val="2"/>
          <c:order val="2"/>
          <c:tx>
            <c:strRef>
              <c:f>'Gráfico 9'!$M$13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9DBE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233065893651621E-2"/>
                  <c:y val="-1.1396011396011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9F-40C1-A450-3AF714892058}"/>
                </c:ext>
              </c:extLst>
            </c:dLbl>
            <c:dLbl>
              <c:idx val="2"/>
              <c:layout>
                <c:manualLayout>
                  <c:x val="1.0166475638322585E-2"/>
                  <c:y val="-7.5973409306743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9F-40C1-A450-3AF714892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9'!$D$10:$G$10</c:f>
              <c:strCache>
                <c:ptCount val="4"/>
                <c:pt idx="0">
                  <c:v>Ley N° 5508/15 de Maternidad y Lactancia</c:v>
                </c:pt>
                <c:pt idx="1">
                  <c:v>Ley N ° 5407/15 de Trabajo Doméstico</c:v>
                </c:pt>
                <c:pt idx="2">
                  <c:v>Ley N° 5777/16 de Contra Toda Forma de Violencia</c:v>
                </c:pt>
                <c:pt idx="3">
                  <c:v>Código Laboral</c:v>
                </c:pt>
              </c:strCache>
            </c:strRef>
          </c:cat>
          <c:val>
            <c:numRef>
              <c:f>'Gráfico 9'!$N$13:$Q$13</c:f>
              <c:numCache>
                <c:formatCode>0.0</c:formatCode>
                <c:ptCount val="4"/>
                <c:pt idx="0">
                  <c:v>39.508928571428569</c:v>
                </c:pt>
                <c:pt idx="1">
                  <c:v>53.90625</c:v>
                </c:pt>
                <c:pt idx="2">
                  <c:v>6.25</c:v>
                </c:pt>
                <c:pt idx="3">
                  <c:v>0.33482142857142855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9F-40C1-A450-3AF7148920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378638800"/>
        <c:axId val="378636832"/>
        <c:axId val="0"/>
      </c:bar3DChart>
      <c:catAx>
        <c:axId val="37863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378636832"/>
        <c:crosses val="autoZero"/>
        <c:auto val="1"/>
        <c:lblAlgn val="ctr"/>
        <c:lblOffset val="100"/>
        <c:noMultiLvlLbl val="0"/>
      </c:catAx>
      <c:valAx>
        <c:axId val="3786368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37863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189161</xdr:rowOff>
    </xdr:from>
    <xdr:to>
      <xdr:col>3</xdr:col>
      <xdr:colOff>704850</xdr:colOff>
      <xdr:row>3</xdr:row>
      <xdr:rowOff>189734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89161"/>
          <a:ext cx="1171575" cy="572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447675</xdr:colOff>
      <xdr:row>0</xdr:row>
      <xdr:rowOff>189842</xdr:rowOff>
    </xdr:from>
    <xdr:to>
      <xdr:col>16</xdr:col>
      <xdr:colOff>514350</xdr:colOff>
      <xdr:row>4</xdr:row>
      <xdr:rowOff>81427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9675" y="189842"/>
          <a:ext cx="2352675" cy="5678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735581</xdr:colOff>
      <xdr:row>1</xdr:row>
      <xdr:rowOff>63765</xdr:rowOff>
    </xdr:from>
    <xdr:to>
      <xdr:col>3</xdr:col>
      <xdr:colOff>694532</xdr:colOff>
      <xdr:row>4</xdr:row>
      <xdr:rowOff>167416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81" y="252281"/>
          <a:ext cx="1546451" cy="669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1067794</xdr:colOff>
      <xdr:row>1</xdr:row>
      <xdr:rowOff>16295</xdr:rowOff>
    </xdr:from>
    <xdr:to>
      <xdr:col>12</xdr:col>
      <xdr:colOff>506053</xdr:colOff>
      <xdr:row>4</xdr:row>
      <xdr:rowOff>146137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47872" y="204811"/>
          <a:ext cx="2593378" cy="69538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735581</xdr:colOff>
      <xdr:row>1</xdr:row>
      <xdr:rowOff>63765</xdr:rowOff>
    </xdr:from>
    <xdr:to>
      <xdr:col>3</xdr:col>
      <xdr:colOff>694532</xdr:colOff>
      <xdr:row>4</xdr:row>
      <xdr:rowOff>167416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81" y="254265"/>
          <a:ext cx="1540101" cy="67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1067794</xdr:colOff>
      <xdr:row>1</xdr:row>
      <xdr:rowOff>16295</xdr:rowOff>
    </xdr:from>
    <xdr:to>
      <xdr:col>12</xdr:col>
      <xdr:colOff>571420</xdr:colOff>
      <xdr:row>4</xdr:row>
      <xdr:rowOff>146137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5569" y="206795"/>
          <a:ext cx="2585440" cy="70134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558196</xdr:colOff>
      <xdr:row>17</xdr:row>
      <xdr:rowOff>25929</xdr:rowOff>
    </xdr:from>
    <xdr:to>
      <xdr:col>7</xdr:col>
      <xdr:colOff>293235</xdr:colOff>
      <xdr:row>39</xdr:row>
      <xdr:rowOff>114980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2</xdr:row>
      <xdr:rowOff>28574</xdr:rowOff>
    </xdr:from>
    <xdr:to>
      <xdr:col>3</xdr:col>
      <xdr:colOff>189217</xdr:colOff>
      <xdr:row>5</xdr:row>
      <xdr:rowOff>85725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00074"/>
          <a:ext cx="1208392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77194</xdr:colOff>
      <xdr:row>2</xdr:row>
      <xdr:rowOff>71648</xdr:rowOff>
    </xdr:from>
    <xdr:to>
      <xdr:col>17</xdr:col>
      <xdr:colOff>638174</xdr:colOff>
      <xdr:row>5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78894" y="643148"/>
          <a:ext cx="2084981" cy="66177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332536</xdr:colOff>
      <xdr:row>20</xdr:row>
      <xdr:rowOff>0</xdr:rowOff>
    </xdr:from>
    <xdr:to>
      <xdr:col>14</xdr:col>
      <xdr:colOff>515154</xdr:colOff>
      <xdr:row>38</xdr:row>
      <xdr:rowOff>225380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1</xdr:row>
      <xdr:rowOff>63766</xdr:rowOff>
    </xdr:from>
    <xdr:to>
      <xdr:col>2</xdr:col>
      <xdr:colOff>1066800</xdr:colOff>
      <xdr:row>4</xdr:row>
      <xdr:rowOff>148168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54266"/>
          <a:ext cx="1381125" cy="655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162919</xdr:colOff>
      <xdr:row>1</xdr:row>
      <xdr:rowOff>104775</xdr:rowOff>
    </xdr:from>
    <xdr:to>
      <xdr:col>21</xdr:col>
      <xdr:colOff>723900</xdr:colOff>
      <xdr:row>4</xdr:row>
      <xdr:rowOff>95251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2244" y="295275"/>
          <a:ext cx="2084981" cy="56197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136070</xdr:colOff>
      <xdr:row>1</xdr:row>
      <xdr:rowOff>114794</xdr:rowOff>
    </xdr:from>
    <xdr:to>
      <xdr:col>1</xdr:col>
      <xdr:colOff>1539308</xdr:colOff>
      <xdr:row>4</xdr:row>
      <xdr:rowOff>137729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0" y="305294"/>
          <a:ext cx="1403238" cy="594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664683</xdr:colOff>
      <xdr:row>1</xdr:row>
      <xdr:rowOff>138793</xdr:rowOff>
    </xdr:from>
    <xdr:to>
      <xdr:col>19</xdr:col>
      <xdr:colOff>635113</xdr:colOff>
      <xdr:row>4</xdr:row>
      <xdr:rowOff>129269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99583" y="329293"/>
          <a:ext cx="2084980" cy="56197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1323975</xdr:colOff>
      <xdr:row>8</xdr:row>
      <xdr:rowOff>95250</xdr:rowOff>
    </xdr:from>
    <xdr:to>
      <xdr:col>11</xdr:col>
      <xdr:colOff>609600</xdr:colOff>
      <xdr:row>37</xdr:row>
      <xdr:rowOff>123825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122767</xdr:colOff>
      <xdr:row>8</xdr:row>
      <xdr:rowOff>0</xdr:rowOff>
    </xdr:from>
    <xdr:to>
      <xdr:col>16</xdr:col>
      <xdr:colOff>538163</xdr:colOff>
      <xdr:row>19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2</xdr:row>
      <xdr:rowOff>28574</xdr:rowOff>
    </xdr:from>
    <xdr:to>
      <xdr:col>3</xdr:col>
      <xdr:colOff>189217</xdr:colOff>
      <xdr:row>5</xdr:row>
      <xdr:rowOff>85725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9574"/>
          <a:ext cx="1160767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77194</xdr:colOff>
      <xdr:row>2</xdr:row>
      <xdr:rowOff>71648</xdr:rowOff>
    </xdr:from>
    <xdr:to>
      <xdr:col>17</xdr:col>
      <xdr:colOff>638174</xdr:colOff>
      <xdr:row>5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31394" y="452648"/>
          <a:ext cx="2084980" cy="66177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65313</xdr:colOff>
      <xdr:row>18</xdr:row>
      <xdr:rowOff>128925</xdr:rowOff>
    </xdr:from>
    <xdr:to>
      <xdr:col>12</xdr:col>
      <xdr:colOff>413656</xdr:colOff>
      <xdr:row>36</xdr:row>
      <xdr:rowOff>104432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136070</xdr:colOff>
      <xdr:row>1</xdr:row>
      <xdr:rowOff>114794</xdr:rowOff>
    </xdr:from>
    <xdr:to>
      <xdr:col>1</xdr:col>
      <xdr:colOff>1539308</xdr:colOff>
      <xdr:row>4</xdr:row>
      <xdr:rowOff>137729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472" y="301892"/>
          <a:ext cx="1403238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664683</xdr:colOff>
      <xdr:row>1</xdr:row>
      <xdr:rowOff>138793</xdr:rowOff>
    </xdr:from>
    <xdr:to>
      <xdr:col>17</xdr:col>
      <xdr:colOff>635113</xdr:colOff>
      <xdr:row>4</xdr:row>
      <xdr:rowOff>129269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58031" y="325891"/>
          <a:ext cx="2088042" cy="55177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28577</xdr:colOff>
      <xdr:row>18</xdr:row>
      <xdr:rowOff>66675</xdr:rowOff>
    </xdr:from>
    <xdr:to>
      <xdr:col>6</xdr:col>
      <xdr:colOff>785813</xdr:colOff>
      <xdr:row>43</xdr:row>
      <xdr:rowOff>119061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136070</xdr:colOff>
      <xdr:row>1</xdr:row>
      <xdr:rowOff>114794</xdr:rowOff>
    </xdr:from>
    <xdr:to>
      <xdr:col>1</xdr:col>
      <xdr:colOff>1539308</xdr:colOff>
      <xdr:row>4</xdr:row>
      <xdr:rowOff>137729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0" y="305294"/>
          <a:ext cx="1403238" cy="594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188433</xdr:colOff>
      <xdr:row>1</xdr:row>
      <xdr:rowOff>91168</xdr:rowOff>
    </xdr:from>
    <xdr:to>
      <xdr:col>15</xdr:col>
      <xdr:colOff>749413</xdr:colOff>
      <xdr:row>4</xdr:row>
      <xdr:rowOff>81644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94783" y="281668"/>
          <a:ext cx="2084980" cy="56197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15164</xdr:colOff>
      <xdr:row>18</xdr:row>
      <xdr:rowOff>46261</xdr:rowOff>
    </xdr:from>
    <xdr:to>
      <xdr:col>5</xdr:col>
      <xdr:colOff>126352</xdr:colOff>
      <xdr:row>37</xdr:row>
      <xdr:rowOff>127905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1350994</xdr:colOff>
      <xdr:row>1</xdr:row>
      <xdr:rowOff>87474</xdr:rowOff>
    </xdr:from>
    <xdr:to>
      <xdr:col>2</xdr:col>
      <xdr:colOff>713160</xdr:colOff>
      <xdr:row>3</xdr:row>
      <xdr:rowOff>128009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9106" y="281862"/>
          <a:ext cx="897830" cy="429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933060</xdr:colOff>
      <xdr:row>1</xdr:row>
      <xdr:rowOff>62010</xdr:rowOff>
    </xdr:from>
    <xdr:to>
      <xdr:col>14</xdr:col>
      <xdr:colOff>477270</xdr:colOff>
      <xdr:row>3</xdr:row>
      <xdr:rowOff>167391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57244" y="256398"/>
          <a:ext cx="1789387" cy="49415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180974</xdr:colOff>
      <xdr:row>15</xdr:row>
      <xdr:rowOff>66675</xdr:rowOff>
    </xdr:from>
    <xdr:to>
      <xdr:col>9</xdr:col>
      <xdr:colOff>752475</xdr:colOff>
      <xdr:row>17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7038974" y="2543175"/>
          <a:ext cx="571501" cy="438150"/>
        </a:xfrm>
        <a:prstGeom prst="rect">
          <a:avLst/>
        </a:prstGeom>
      </xdr:spPr>
    </xdr:pic>
    <xdr:clientData/>
  </xdr:twoCellAnchor>
  <xdr:twoCellAnchor>
    <xdr:from>
      <xdr:col>8</xdr:col>
      <xdr:colOff>411479</xdr:colOff>
      <xdr:row>4</xdr:row>
      <xdr:rowOff>150495</xdr:rowOff>
    </xdr:from>
    <xdr:to>
      <xdr:col>10</xdr:col>
      <xdr:colOff>487678</xdr:colOff>
      <xdr:row>7</xdr:row>
      <xdr:rowOff>161663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19" y="882015"/>
          <a:ext cx="1661159" cy="559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266699</xdr:colOff>
      <xdr:row>10</xdr:row>
      <xdr:rowOff>164433</xdr:rowOff>
    </xdr:from>
    <xdr:to>
      <xdr:col>10</xdr:col>
      <xdr:colOff>619124</xdr:colOff>
      <xdr:row>13</xdr:row>
      <xdr:rowOff>123824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62699" y="1688433"/>
          <a:ext cx="1876425" cy="5308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712469</xdr:colOff>
      <xdr:row>7</xdr:row>
      <xdr:rowOff>11906</xdr:rowOff>
    </xdr:from>
    <xdr:to>
      <xdr:col>7</xdr:col>
      <xdr:colOff>1154906</xdr:colOff>
      <xdr:row>28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752476</xdr:colOff>
      <xdr:row>0</xdr:row>
      <xdr:rowOff>84386</xdr:rowOff>
    </xdr:from>
    <xdr:to>
      <xdr:col>4</xdr:col>
      <xdr:colOff>152401</xdr:colOff>
      <xdr:row>3</xdr:row>
      <xdr:rowOff>94484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6" y="84386"/>
          <a:ext cx="1504950" cy="58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409576</xdr:colOff>
      <xdr:row>0</xdr:row>
      <xdr:rowOff>104117</xdr:rowOff>
    </xdr:from>
    <xdr:to>
      <xdr:col>12</xdr:col>
      <xdr:colOff>333376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72976" y="104117"/>
          <a:ext cx="2209800" cy="60073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387352</xdr:colOff>
      <xdr:row>27</xdr:row>
      <xdr:rowOff>0</xdr:rowOff>
    </xdr:from>
    <xdr:to>
      <xdr:col>7</xdr:col>
      <xdr:colOff>163286</xdr:colOff>
      <xdr:row>49</xdr:row>
      <xdr:rowOff>98318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817791</xdr:colOff>
      <xdr:row>2</xdr:row>
      <xdr:rowOff>11615</xdr:rowOff>
    </xdr:from>
    <xdr:to>
      <xdr:col>2</xdr:col>
      <xdr:colOff>1285875</xdr:colOff>
      <xdr:row>5</xdr:row>
      <xdr:rowOff>937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366" y="383090"/>
          <a:ext cx="1563459" cy="532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23498</xdr:colOff>
      <xdr:row>0</xdr:row>
      <xdr:rowOff>53589</xdr:rowOff>
    </xdr:from>
    <xdr:to>
      <xdr:col>9</xdr:col>
      <xdr:colOff>1241735</xdr:colOff>
      <xdr:row>5</xdr:row>
      <xdr:rowOff>6624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92898" y="53589"/>
          <a:ext cx="3461904" cy="89283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297907</xdr:colOff>
      <xdr:row>1</xdr:row>
      <xdr:rowOff>122751</xdr:rowOff>
    </xdr:from>
    <xdr:to>
      <xdr:col>3</xdr:col>
      <xdr:colOff>781050</xdr:colOff>
      <xdr:row>4</xdr:row>
      <xdr:rowOff>105835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482" y="313251"/>
          <a:ext cx="1759493" cy="52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1721909</xdr:colOff>
      <xdr:row>1</xdr:row>
      <xdr:rowOff>99884</xdr:rowOff>
    </xdr:from>
    <xdr:to>
      <xdr:col>13</xdr:col>
      <xdr:colOff>407459</xdr:colOff>
      <xdr:row>4</xdr:row>
      <xdr:rowOff>129117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77576" y="290384"/>
          <a:ext cx="2209800" cy="60073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104604</xdr:colOff>
      <xdr:row>1</xdr:row>
      <xdr:rowOff>97194</xdr:rowOff>
    </xdr:from>
    <xdr:to>
      <xdr:col>3</xdr:col>
      <xdr:colOff>423196</xdr:colOff>
      <xdr:row>4</xdr:row>
      <xdr:rowOff>86103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196" y="291582"/>
          <a:ext cx="1368286" cy="572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685606</xdr:colOff>
      <xdr:row>1</xdr:row>
      <xdr:rowOff>89300</xdr:rowOff>
    </xdr:from>
    <xdr:to>
      <xdr:col>19</xdr:col>
      <xdr:colOff>615755</xdr:colOff>
      <xdr:row>4</xdr:row>
      <xdr:rowOff>118533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88846" y="283688"/>
          <a:ext cx="2204486" cy="61239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674914</xdr:colOff>
      <xdr:row>16</xdr:row>
      <xdr:rowOff>38099</xdr:rowOff>
    </xdr:from>
    <xdr:to>
      <xdr:col>13</xdr:col>
      <xdr:colOff>87086</xdr:colOff>
      <xdr:row>37</xdr:row>
      <xdr:rowOff>119742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384810</xdr:colOff>
      <xdr:row>20</xdr:row>
      <xdr:rowOff>50800</xdr:rowOff>
    </xdr:from>
    <xdr:to>
      <xdr:col>15</xdr:col>
      <xdr:colOff>292100</xdr:colOff>
      <xdr:row>55</xdr:row>
      <xdr:rowOff>154747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</xdr:row>
      <xdr:rowOff>65336</xdr:rowOff>
    </xdr:from>
    <xdr:to>
      <xdr:col>2</xdr:col>
      <xdr:colOff>343872</xdr:colOff>
      <xdr:row>6</xdr:row>
      <xdr:rowOff>127000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65336"/>
          <a:ext cx="2125047" cy="823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457201</xdr:colOff>
      <xdr:row>2</xdr:row>
      <xdr:rowOff>142217</xdr:rowOff>
    </xdr:from>
    <xdr:to>
      <xdr:col>22</xdr:col>
      <xdr:colOff>222705</xdr:colOff>
      <xdr:row>6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81701" y="142217"/>
          <a:ext cx="2813504" cy="76265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1371599</xdr:colOff>
      <xdr:row>20</xdr:row>
      <xdr:rowOff>1</xdr:rowOff>
    </xdr:from>
    <xdr:to>
      <xdr:col>11</xdr:col>
      <xdr:colOff>228599</xdr:colOff>
      <xdr:row>45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349249</xdr:colOff>
      <xdr:row>1</xdr:row>
      <xdr:rowOff>132292</xdr:rowOff>
    </xdr:from>
    <xdr:to>
      <xdr:col>2</xdr:col>
      <xdr:colOff>783166</xdr:colOff>
      <xdr:row>4</xdr:row>
      <xdr:rowOff>103715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6" y="322792"/>
          <a:ext cx="1153583" cy="447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101140</xdr:colOff>
      <xdr:row>0</xdr:row>
      <xdr:rowOff>173650</xdr:rowOff>
    </xdr:from>
    <xdr:to>
      <xdr:col>11</xdr:col>
      <xdr:colOff>529169</xdr:colOff>
      <xdr:row>4</xdr:row>
      <xdr:rowOff>103253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11473" y="173650"/>
          <a:ext cx="2383828" cy="62387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88346</xdr:colOff>
      <xdr:row>20</xdr:row>
      <xdr:rowOff>254524</xdr:rowOff>
    </xdr:from>
    <xdr:to>
      <xdr:col>10</xdr:col>
      <xdr:colOff>697411</xdr:colOff>
      <xdr:row>48</xdr:row>
      <xdr:rowOff>132522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10346</xdr:colOff>
      <xdr:row>1</xdr:row>
      <xdr:rowOff>96623</xdr:rowOff>
    </xdr:from>
    <xdr:to>
      <xdr:col>3</xdr:col>
      <xdr:colOff>611037</xdr:colOff>
      <xdr:row>5</xdr:row>
      <xdr:rowOff>139241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898" y="285326"/>
          <a:ext cx="1885667" cy="797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1048886</xdr:colOff>
      <xdr:row>1</xdr:row>
      <xdr:rowOff>127307</xdr:rowOff>
    </xdr:from>
    <xdr:to>
      <xdr:col>12</xdr:col>
      <xdr:colOff>605126</xdr:colOff>
      <xdr:row>5</xdr:row>
      <xdr:rowOff>130941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43579" y="316010"/>
          <a:ext cx="2811148" cy="758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4195</xdr:colOff>
      <xdr:row>19</xdr:row>
      <xdr:rowOff>97098</xdr:rowOff>
    </xdr:from>
    <xdr:to>
      <xdr:col>8</xdr:col>
      <xdr:colOff>381000</xdr:colOff>
      <xdr:row>37</xdr:row>
      <xdr:rowOff>163285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131043</xdr:colOff>
      <xdr:row>1</xdr:row>
      <xdr:rowOff>29734</xdr:rowOff>
    </xdr:from>
    <xdr:to>
      <xdr:col>2</xdr:col>
      <xdr:colOff>1357312</xdr:colOff>
      <xdr:row>3</xdr:row>
      <xdr:rowOff>91383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793" y="220234"/>
          <a:ext cx="1226269" cy="442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373857</xdr:colOff>
      <xdr:row>1</xdr:row>
      <xdr:rowOff>23154</xdr:rowOff>
    </xdr:from>
    <xdr:to>
      <xdr:col>11</xdr:col>
      <xdr:colOff>717268</xdr:colOff>
      <xdr:row>3</xdr:row>
      <xdr:rowOff>189887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01326" y="213654"/>
          <a:ext cx="2019811" cy="547733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32/Documents/DOC-ELIAS/DGPMT/grafico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2">
          <cell r="A2" t="str">
            <v xml:space="preserve">Flata de ocupación efectiva </v>
          </cell>
          <cell r="B2">
            <v>0.02</v>
          </cell>
        </row>
        <row r="3">
          <cell r="A3" t="str">
            <v>Regularización por mora en la seguridad social</v>
          </cell>
          <cell r="B3">
            <v>0.03</v>
          </cell>
        </row>
        <row r="4">
          <cell r="A4" t="str">
            <v>Alteración unilateral de las condiciones de trabajo durante el fuero maternal</v>
          </cell>
          <cell r="B4">
            <v>0.03</v>
          </cell>
        </row>
        <row r="5">
          <cell r="A5" t="str">
            <v>Violencia y acoso laboral</v>
          </cell>
          <cell r="B5">
            <v>0.03</v>
          </cell>
        </row>
        <row r="6">
          <cell r="A6" t="str">
            <v>Falta de pago del salario</v>
          </cell>
          <cell r="B6">
            <v>0.04</v>
          </cell>
        </row>
        <row r="7">
          <cell r="A7" t="str">
            <v>Falta de pago del subsidio por permiso de maternidad</v>
          </cell>
          <cell r="B7">
            <v>0.05</v>
          </cell>
        </row>
        <row r="8">
          <cell r="A8" t="str">
            <v>Reconocimiento de antigüedad en el seguro social</v>
          </cell>
          <cell r="B8">
            <v>0.06</v>
          </cell>
        </row>
        <row r="9">
          <cell r="A9" t="str">
            <v>Falta de inscripción a la seguridad social</v>
          </cell>
          <cell r="B9">
            <v>0.08</v>
          </cell>
        </row>
        <row r="10">
          <cell r="A10" t="str">
            <v>Reposición por fuero maternal</v>
          </cell>
          <cell r="B10">
            <v>0.1</v>
          </cell>
        </row>
        <row r="11">
          <cell r="A11" t="str">
            <v>Falta de liquidación por terminación de la relación laboral</v>
          </cell>
          <cell r="B11">
            <v>0.36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hyperlink" Target="tel:+595217290100%20Int:138" TargetMode="External"/><Relationship Id="rId1" Type="http://schemas.openxmlformats.org/officeDocument/2006/relationships/hyperlink" Target="mailto:observatorio@mtess.gov.p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44"/>
  <sheetViews>
    <sheetView showGridLines="0" zoomScale="90" zoomScaleNormal="90" workbookViewId="0">
      <selection activeCell="P7" sqref="P7"/>
    </sheetView>
  </sheetViews>
  <sheetFormatPr baseColWidth="10" defaultColWidth="11.44140625" defaultRowHeight="13.8" x14ac:dyDescent="0.3"/>
  <cols>
    <col min="1" max="1" width="3.33203125" style="27" customWidth="1"/>
    <col min="2" max="2" width="11.5546875" style="27" customWidth="1"/>
    <col min="3" max="3" width="2.109375" style="27" customWidth="1"/>
    <col min="4" max="16384" width="11.44140625" style="27"/>
  </cols>
  <sheetData>
    <row r="2" spans="2:21" x14ac:dyDescent="0.3">
      <c r="B2" s="233" t="s">
        <v>164</v>
      </c>
      <c r="C2" s="233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2:21" x14ac:dyDescent="0.3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2:21" x14ac:dyDescent="0.3"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6" spans="2:21" ht="21" x14ac:dyDescent="0.4">
      <c r="B6" s="300" t="s">
        <v>165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</row>
    <row r="8" spans="2:21" x14ac:dyDescent="0.3">
      <c r="B8" s="235" t="s">
        <v>52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</row>
    <row r="9" spans="2:21" x14ac:dyDescent="0.3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</row>
    <row r="10" spans="2:21" s="65" customFormat="1" ht="24.9" customHeight="1" x14ac:dyDescent="0.3">
      <c r="B10" s="91" t="s">
        <v>53</v>
      </c>
      <c r="C10" s="75"/>
      <c r="D10" s="236" t="s">
        <v>127</v>
      </c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66"/>
    </row>
    <row r="11" spans="2:21" s="70" customFormat="1" ht="8.1" customHeight="1" x14ac:dyDescent="0.3">
      <c r="B11" s="67"/>
      <c r="C11" s="67"/>
      <c r="D11" s="68"/>
      <c r="E11" s="69"/>
      <c r="F11" s="68"/>
      <c r="G11" s="68"/>
      <c r="H11" s="68"/>
      <c r="I11" s="68"/>
      <c r="J11" s="69"/>
      <c r="K11" s="69"/>
      <c r="M11" s="71"/>
      <c r="N11" s="71"/>
      <c r="O11" s="72"/>
      <c r="P11" s="71"/>
      <c r="Q11" s="71"/>
      <c r="R11" s="72"/>
    </row>
    <row r="12" spans="2:21" s="65" customFormat="1" ht="24.9" customHeight="1" x14ac:dyDescent="0.3">
      <c r="B12" s="91" t="s">
        <v>59</v>
      </c>
      <c r="C12" s="75"/>
      <c r="D12" s="238" t="s">
        <v>126</v>
      </c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66"/>
    </row>
    <row r="13" spans="2:21" s="70" customFormat="1" ht="8.1" customHeight="1" x14ac:dyDescent="0.3">
      <c r="B13" s="67"/>
      <c r="C13" s="67"/>
      <c r="D13" s="68"/>
      <c r="E13" s="69"/>
      <c r="F13" s="68"/>
      <c r="G13" s="68"/>
      <c r="H13" s="68"/>
      <c r="I13" s="68"/>
      <c r="J13" s="69"/>
      <c r="K13" s="69"/>
      <c r="M13" s="71"/>
      <c r="N13" s="71"/>
      <c r="O13" s="72"/>
      <c r="P13" s="72"/>
      <c r="Q13" s="72"/>
      <c r="R13" s="72"/>
    </row>
    <row r="14" spans="2:21" s="65" customFormat="1" ht="24.9" customHeight="1" x14ac:dyDescent="0.3">
      <c r="B14" s="91" t="s">
        <v>61</v>
      </c>
      <c r="C14" s="75"/>
      <c r="D14" s="238" t="s">
        <v>127</v>
      </c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S14"/>
      <c r="T14" s="75"/>
    </row>
    <row r="15" spans="2:21" s="70" customFormat="1" ht="8.1" customHeight="1" x14ac:dyDescent="0.3">
      <c r="B15" s="76"/>
      <c r="C15" s="76"/>
      <c r="D15" s="69"/>
      <c r="E15" s="69"/>
      <c r="F15" s="69"/>
      <c r="G15" s="69"/>
      <c r="H15" s="69"/>
      <c r="I15" s="69"/>
      <c r="J15" s="69"/>
      <c r="K15" s="69"/>
      <c r="U15" s="65"/>
    </row>
    <row r="16" spans="2:21" s="65" customFormat="1" ht="24.9" customHeight="1" x14ac:dyDescent="0.3">
      <c r="B16" s="91" t="s">
        <v>60</v>
      </c>
      <c r="C16" s="75"/>
      <c r="D16" s="238" t="s">
        <v>136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</row>
    <row r="17" spans="2:18" s="70" customFormat="1" ht="8.1" customHeight="1" x14ac:dyDescent="0.3">
      <c r="B17" s="67"/>
      <c r="C17" s="67"/>
      <c r="D17" s="77"/>
      <c r="E17" s="77"/>
      <c r="F17" s="77"/>
      <c r="G17" s="77"/>
      <c r="H17" s="77"/>
      <c r="I17" s="77"/>
      <c r="J17" s="77"/>
      <c r="K17" s="77"/>
      <c r="L17" s="27"/>
      <c r="M17" s="27"/>
      <c r="N17" s="27"/>
      <c r="O17" s="27"/>
    </row>
    <row r="18" spans="2:18" s="65" customFormat="1" ht="24.9" customHeight="1" x14ac:dyDescent="0.3">
      <c r="B18" s="91" t="s">
        <v>62</v>
      </c>
      <c r="C18" s="75"/>
      <c r="D18" s="238" t="s">
        <v>141</v>
      </c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2:18" s="70" customFormat="1" ht="8.1" customHeight="1" x14ac:dyDescent="0.3">
      <c r="B19" s="67"/>
      <c r="C19" s="67"/>
      <c r="D19" s="77"/>
      <c r="E19" s="77"/>
      <c r="F19" s="77"/>
      <c r="G19" s="77"/>
      <c r="H19" s="77"/>
      <c r="I19" s="77"/>
      <c r="J19" s="77"/>
      <c r="K19" s="77"/>
      <c r="L19" s="27"/>
      <c r="M19" s="27"/>
      <c r="N19" s="27"/>
      <c r="O19" s="27"/>
      <c r="R19" s="65"/>
    </row>
    <row r="20" spans="2:18" s="65" customFormat="1" ht="24.9" customHeight="1" x14ac:dyDescent="0.3">
      <c r="B20" s="91" t="s">
        <v>63</v>
      </c>
      <c r="C20" s="75"/>
      <c r="D20" s="238" t="s">
        <v>137</v>
      </c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</row>
    <row r="21" spans="2:18" s="70" customFormat="1" ht="8.1" customHeight="1" x14ac:dyDescent="0.3">
      <c r="B21" s="67"/>
      <c r="C21" s="67"/>
      <c r="D21" s="77"/>
      <c r="E21" s="77"/>
      <c r="F21" s="77"/>
      <c r="G21" s="77"/>
      <c r="H21" s="77"/>
      <c r="I21" s="77"/>
      <c r="J21" s="77"/>
      <c r="K21" s="77"/>
      <c r="L21" s="27"/>
      <c r="M21" s="27"/>
      <c r="N21" s="27"/>
      <c r="O21" s="27"/>
    </row>
    <row r="22" spans="2:18" s="65" customFormat="1" ht="24.9" customHeight="1" x14ac:dyDescent="0.3">
      <c r="B22" s="91" t="s">
        <v>64</v>
      </c>
      <c r="C22" s="75"/>
      <c r="D22" s="238" t="s">
        <v>138</v>
      </c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</row>
    <row r="23" spans="2:18" ht="8.1" customHeight="1" x14ac:dyDescent="0.3"/>
    <row r="24" spans="2:18" s="65" customFormat="1" ht="24.9" customHeight="1" x14ac:dyDescent="0.3">
      <c r="B24" s="91" t="s">
        <v>65</v>
      </c>
      <c r="C24" s="75"/>
      <c r="D24" s="238" t="s">
        <v>139</v>
      </c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</row>
    <row r="25" spans="2:18" ht="8.1" customHeight="1" x14ac:dyDescent="0.3"/>
    <row r="26" spans="2:18" s="65" customFormat="1" ht="24.9" customHeight="1" x14ac:dyDescent="0.3">
      <c r="B26" s="91" t="s">
        <v>66</v>
      </c>
      <c r="C26" s="75"/>
      <c r="D26" s="238" t="s">
        <v>142</v>
      </c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</row>
    <row r="27" spans="2:18" ht="8.1" customHeight="1" x14ac:dyDescent="0.3"/>
    <row r="28" spans="2:18" s="65" customFormat="1" ht="24.9" customHeight="1" x14ac:dyDescent="0.3">
      <c r="B28" s="91" t="s">
        <v>56</v>
      </c>
      <c r="C28" s="75"/>
      <c r="D28" s="238" t="s">
        <v>143</v>
      </c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</row>
    <row r="29" spans="2:18" s="70" customFormat="1" ht="8.1" customHeight="1" x14ac:dyDescent="0.3">
      <c r="D29" s="69"/>
      <c r="E29" s="69"/>
      <c r="F29" s="69"/>
      <c r="G29" s="69"/>
      <c r="H29" s="69"/>
      <c r="I29" s="69"/>
      <c r="J29" s="69"/>
      <c r="K29" s="69"/>
    </row>
    <row r="30" spans="2:18" s="65" customFormat="1" ht="24.9" customHeight="1" x14ac:dyDescent="0.3">
      <c r="B30" s="91" t="s">
        <v>77</v>
      </c>
      <c r="C30" s="75"/>
      <c r="D30" s="238" t="s">
        <v>140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</row>
    <row r="31" spans="2:18" ht="8.1" customHeight="1" x14ac:dyDescent="0.3"/>
    <row r="32" spans="2:18" s="65" customFormat="1" ht="24.9" customHeight="1" x14ac:dyDescent="0.3">
      <c r="B32" s="91" t="s">
        <v>80</v>
      </c>
      <c r="C32" s="75"/>
      <c r="D32" s="238" t="s">
        <v>128</v>
      </c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2:17" ht="8.1" customHeight="1" x14ac:dyDescent="0.3"/>
    <row r="34" spans="2:17" s="65" customFormat="1" ht="24.9" customHeight="1" x14ac:dyDescent="0.3">
      <c r="B34" s="91" t="s">
        <v>79</v>
      </c>
      <c r="C34" s="75"/>
      <c r="D34" s="238" t="s">
        <v>129</v>
      </c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</row>
    <row r="35" spans="2:17" ht="8.1" customHeight="1" x14ac:dyDescent="0.3"/>
    <row r="36" spans="2:17" s="65" customFormat="1" ht="24.9" customHeight="1" x14ac:dyDescent="0.3">
      <c r="B36" s="91" t="s">
        <v>78</v>
      </c>
      <c r="C36" s="75"/>
      <c r="D36" s="238" t="s">
        <v>130</v>
      </c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</row>
    <row r="37" spans="2:17" ht="8.1" customHeight="1" x14ac:dyDescent="0.3"/>
    <row r="38" spans="2:17" s="65" customFormat="1" ht="24.9" customHeight="1" x14ac:dyDescent="0.3">
      <c r="B38" s="91" t="s">
        <v>81</v>
      </c>
      <c r="C38" s="75"/>
      <c r="D38" s="238" t="s">
        <v>131</v>
      </c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</row>
    <row r="39" spans="2:17" ht="8.1" customHeight="1" x14ac:dyDescent="0.3"/>
    <row r="40" spans="2:17" s="65" customFormat="1" ht="24.9" customHeight="1" x14ac:dyDescent="0.3">
      <c r="B40" s="91" t="s">
        <v>82</v>
      </c>
      <c r="C40" s="75"/>
      <c r="D40" s="238" t="s">
        <v>132</v>
      </c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</row>
    <row r="41" spans="2:17" ht="8.1" customHeight="1" x14ac:dyDescent="0.3"/>
    <row r="42" spans="2:17" s="65" customFormat="1" ht="24.9" customHeight="1" x14ac:dyDescent="0.3">
      <c r="B42" s="91" t="s">
        <v>135</v>
      </c>
      <c r="C42" s="75"/>
      <c r="D42" s="238" t="s">
        <v>134</v>
      </c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</row>
    <row r="44" spans="2:17" s="65" customFormat="1" ht="24.9" customHeight="1" x14ac:dyDescent="0.3">
      <c r="B44" s="91" t="s">
        <v>85</v>
      </c>
      <c r="C44" s="75"/>
      <c r="D44" s="238" t="s">
        <v>84</v>
      </c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</row>
  </sheetData>
  <mergeCells count="21">
    <mergeCell ref="D34:Q34"/>
    <mergeCell ref="D36:Q36"/>
    <mergeCell ref="D38:Q38"/>
    <mergeCell ref="D14:Q14"/>
    <mergeCell ref="B6:Q6"/>
    <mergeCell ref="B2:Q4"/>
    <mergeCell ref="B8:Q8"/>
    <mergeCell ref="D10:Q10"/>
    <mergeCell ref="D44:Q44"/>
    <mergeCell ref="D28:Q28"/>
    <mergeCell ref="D12:Q12"/>
    <mergeCell ref="D16:Q16"/>
    <mergeCell ref="D18:Q18"/>
    <mergeCell ref="D20:Q20"/>
    <mergeCell ref="D22:Q22"/>
    <mergeCell ref="D24:Q24"/>
    <mergeCell ref="D26:Q26"/>
    <mergeCell ref="D40:Q40"/>
    <mergeCell ref="D42:Q42"/>
    <mergeCell ref="D30:Q30"/>
    <mergeCell ref="D32:Q32"/>
  </mergeCells>
  <hyperlinks>
    <hyperlink ref="B10" location="'Gráfico 1'!B7" display="Gráfico 1" xr:uid="{00000000-0004-0000-0000-000000000000}"/>
    <hyperlink ref="B12" location="'Gráfico 2.'!C27" display="Gráfico 2" xr:uid="{00000000-0004-0000-0000-000001000000}"/>
    <hyperlink ref="B16" location="'Gráfico 3'!E16" display="Gráfico 3" xr:uid="{00000000-0004-0000-0000-000002000000}"/>
    <hyperlink ref="B18" location="'Gráfico 4.'!E19" display="Gráfico 4" xr:uid="{00000000-0004-0000-0000-000003000000}"/>
    <hyperlink ref="B20" location="'Gráfico 5.'!D20" display="Gráfico 5" xr:uid="{00000000-0004-0000-0000-000004000000}"/>
    <hyperlink ref="B22" location="'Gráfico 6.'!D21" display="Gráfico 6" xr:uid="{00000000-0004-0000-0000-000005000000}"/>
    <hyperlink ref="B24" location="'Gráfico 7'!C19" display="Gráfico 7" xr:uid="{00000000-0004-0000-0000-000006000000}"/>
    <hyperlink ref="B26" location="'Cuadro 2'!D8" display="Cuadro 2" xr:uid="{00000000-0004-0000-0000-000007000000}"/>
    <hyperlink ref="B28" location="'Cuadro 3'!C8" display="Cuadro 3" xr:uid="{00000000-0004-0000-0000-000008000000}"/>
    <hyperlink ref="B44" location="'Ficha Técnica'!C4" display="Gráfico 12" xr:uid="{00000000-0004-0000-0000-000009000000}"/>
    <hyperlink ref="B30" location="'Gráfico 8 '!D17" display="Gráfico 8" xr:uid="{00000000-0004-0000-0000-00000A000000}"/>
    <hyperlink ref="B14" location="'Cuadro 1'!C8" display="Cuadro 1" xr:uid="{00000000-0004-0000-0000-00000B000000}"/>
    <hyperlink ref="B32" location="'Gráfico 9'!F19" display="Gráfico 9" xr:uid="{00000000-0004-0000-0000-00000C000000}"/>
    <hyperlink ref="B34" location="'Gráfico 10'!C8" display="Gráfico 10" xr:uid="{00000000-0004-0000-0000-00000D000000}"/>
    <hyperlink ref="B36" location="'Cuadro 4'!D9" display="Cuadro 4" xr:uid="{00000000-0004-0000-0000-00000E000000}"/>
    <hyperlink ref="B38" location="'Gráfico 11'!E18" display="Gráfico 11" xr:uid="{00000000-0004-0000-0000-00000F000000}"/>
    <hyperlink ref="B40" location="'Gráfico 12 '!B18" display="Gráfico 12" xr:uid="{00000000-0004-0000-0000-000010000000}"/>
    <hyperlink ref="B42" location="Gráfico13!B18" display="Gráfico 13" xr:uid="{00000000-0004-0000-0000-000011000000}"/>
  </hyperlinks>
  <pageMargins left="0.7" right="0.7" top="0.75" bottom="0.75" header="0.3" footer="0.3"/>
  <pageSetup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1"/>
  <sheetViews>
    <sheetView showGridLines="0" zoomScale="80" zoomScaleNormal="80" workbookViewId="0">
      <selection activeCell="D26" sqref="D26"/>
    </sheetView>
  </sheetViews>
  <sheetFormatPr baseColWidth="10" defaultRowHeight="14.4" x14ac:dyDescent="0.3"/>
  <cols>
    <col min="1" max="2" width="10.6640625" customWidth="1"/>
    <col min="3" max="3" width="11.88671875" bestFit="1" customWidth="1"/>
    <col min="4" max="4" width="19.33203125" bestFit="1" customWidth="1"/>
    <col min="5" max="9" width="18.5546875" customWidth="1"/>
    <col min="10" max="10" width="19.33203125" bestFit="1" customWidth="1"/>
    <col min="11" max="11" width="22.5546875" customWidth="1"/>
    <col min="12" max="12" width="24.109375" customWidth="1"/>
    <col min="13" max="13" width="20.44140625" customWidth="1"/>
    <col min="14" max="15" width="16" customWidth="1"/>
    <col min="16" max="20" width="19.33203125" bestFit="1" customWidth="1"/>
    <col min="21" max="21" width="11.88671875" bestFit="1" customWidth="1"/>
  </cols>
  <sheetData>
    <row r="1" spans="1:22" x14ac:dyDescent="0.3">
      <c r="A1" s="241" t="s">
        <v>67</v>
      </c>
      <c r="B1" s="241"/>
      <c r="C1" s="8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x14ac:dyDescent="0.3">
      <c r="B2" s="233" t="s">
        <v>166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9"/>
      <c r="P2" s="19"/>
      <c r="Q2" s="19"/>
      <c r="R2" s="19"/>
      <c r="S2" s="19"/>
      <c r="T2" s="19"/>
      <c r="U2" s="19"/>
      <c r="V2" s="19"/>
    </row>
    <row r="3" spans="1:22" x14ac:dyDescent="0.3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19"/>
      <c r="P3" s="19"/>
      <c r="Q3" s="19"/>
      <c r="R3" s="19"/>
      <c r="S3" s="19"/>
      <c r="T3" s="19"/>
      <c r="U3" s="19"/>
      <c r="V3" s="19"/>
    </row>
    <row r="4" spans="1:22" x14ac:dyDescent="0.3"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22" ht="15" thickBot="1" x14ac:dyDescent="0.35"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22" ht="15" thickTop="1" x14ac:dyDescent="0.3"/>
    <row r="8" spans="1:22" x14ac:dyDescent="0.3">
      <c r="D8" s="89" t="s">
        <v>149</v>
      </c>
    </row>
    <row r="9" spans="1:22" ht="15" customHeight="1" x14ac:dyDescent="0.3">
      <c r="D9" s="283" t="s">
        <v>58</v>
      </c>
      <c r="E9" s="281" t="s">
        <v>2</v>
      </c>
      <c r="F9" s="281"/>
      <c r="G9" s="281"/>
      <c r="H9" s="281"/>
      <c r="I9" s="282"/>
    </row>
    <row r="10" spans="1:22" x14ac:dyDescent="0.3">
      <c r="D10" s="283"/>
      <c r="E10" s="26" t="s">
        <v>28</v>
      </c>
      <c r="F10" s="26" t="s">
        <v>29</v>
      </c>
      <c r="G10" s="26" t="s">
        <v>30</v>
      </c>
      <c r="H10" s="42" t="s">
        <v>27</v>
      </c>
      <c r="I10" s="189" t="s">
        <v>8</v>
      </c>
    </row>
    <row r="11" spans="1:22" x14ac:dyDescent="0.3">
      <c r="D11" s="24" t="s">
        <v>10</v>
      </c>
      <c r="E11" s="130">
        <f>E22/I22</f>
        <v>8.5719463573758606E-2</v>
      </c>
      <c r="F11" s="130">
        <f>F22/I22</f>
        <v>8.5538238492207319E-2</v>
      </c>
      <c r="G11" s="130">
        <f>G22/I22</f>
        <v>2.5371511417180137E-2</v>
      </c>
      <c r="H11" s="130">
        <f>H22/I22</f>
        <v>0.8033707865168539</v>
      </c>
      <c r="I11" s="135">
        <v>5518</v>
      </c>
    </row>
    <row r="12" spans="1:22" x14ac:dyDescent="0.3">
      <c r="D12" s="25" t="s">
        <v>11</v>
      </c>
      <c r="E12" s="130">
        <f>E23/I23</f>
        <v>5.3837342497136315E-2</v>
      </c>
      <c r="F12" s="130">
        <f>F23/I23</f>
        <v>0.15005727376861397</v>
      </c>
      <c r="G12" s="130">
        <f>G23/I23</f>
        <v>1.3745704467353952E-2</v>
      </c>
      <c r="H12" s="130">
        <f>H23/I23</f>
        <v>0.78235967926689576</v>
      </c>
      <c r="I12" s="135">
        <v>873</v>
      </c>
    </row>
    <row r="13" spans="1:22" x14ac:dyDescent="0.3">
      <c r="D13" s="25" t="s">
        <v>8</v>
      </c>
      <c r="E13" s="144">
        <f>E24/I24</f>
        <v>8.1364418713816306E-2</v>
      </c>
      <c r="F13" s="144">
        <f>F24/I24</f>
        <v>9.4351431700829297E-2</v>
      </c>
      <c r="G13" s="144">
        <f>G24/I24</f>
        <v>2.3783445470192458E-2</v>
      </c>
      <c r="H13" s="144">
        <f>H24/I24</f>
        <v>0.80050070411516194</v>
      </c>
      <c r="I13" s="135">
        <v>6391</v>
      </c>
    </row>
    <row r="14" spans="1:22" x14ac:dyDescent="0.3">
      <c r="D14" s="99" t="s">
        <v>145</v>
      </c>
    </row>
    <row r="15" spans="1:22" x14ac:dyDescent="0.3">
      <c r="D15" s="169" t="s">
        <v>171</v>
      </c>
    </row>
    <row r="19" spans="4:9" x14ac:dyDescent="0.3">
      <c r="D19" s="89" t="s">
        <v>150</v>
      </c>
    </row>
    <row r="20" spans="4:9" x14ac:dyDescent="0.3">
      <c r="D20" s="284" t="s">
        <v>58</v>
      </c>
      <c r="E20" s="281" t="s">
        <v>2</v>
      </c>
      <c r="F20" s="281"/>
      <c r="G20" s="281"/>
      <c r="H20" s="281"/>
      <c r="I20" s="282"/>
    </row>
    <row r="21" spans="4:9" x14ac:dyDescent="0.3">
      <c r="D21" s="285"/>
      <c r="E21" s="191" t="s">
        <v>28</v>
      </c>
      <c r="F21" s="191" t="s">
        <v>29</v>
      </c>
      <c r="G21" s="191" t="s">
        <v>30</v>
      </c>
      <c r="H21" s="192" t="s">
        <v>27</v>
      </c>
      <c r="I21" s="34" t="s">
        <v>8</v>
      </c>
    </row>
    <row r="22" spans="4:9" x14ac:dyDescent="0.3">
      <c r="D22" s="193" t="s">
        <v>10</v>
      </c>
      <c r="E22" s="145">
        <v>473</v>
      </c>
      <c r="F22" s="146">
        <v>472</v>
      </c>
      <c r="G22" s="145">
        <v>140</v>
      </c>
      <c r="H22" s="21">
        <v>4433</v>
      </c>
      <c r="I22" s="135">
        <f>SUM(E22:H22)</f>
        <v>5518</v>
      </c>
    </row>
    <row r="23" spans="4:9" x14ac:dyDescent="0.3">
      <c r="D23" s="194" t="s">
        <v>11</v>
      </c>
      <c r="E23" s="145">
        <v>47</v>
      </c>
      <c r="F23" s="146">
        <v>131</v>
      </c>
      <c r="G23" s="145">
        <v>12</v>
      </c>
      <c r="H23" s="21">
        <v>683</v>
      </c>
      <c r="I23" s="135">
        <f>SUM(E23:H23)</f>
        <v>873</v>
      </c>
    </row>
    <row r="24" spans="4:9" x14ac:dyDescent="0.3">
      <c r="D24" s="190" t="s">
        <v>8</v>
      </c>
      <c r="E24" s="147">
        <f>SUM(E22:E23)</f>
        <v>520</v>
      </c>
      <c r="F24" s="147">
        <f t="shared" ref="F24:H24" si="0">SUM(F22:F23)</f>
        <v>603</v>
      </c>
      <c r="G24" s="147">
        <f t="shared" si="0"/>
        <v>152</v>
      </c>
      <c r="H24" s="148">
        <f t="shared" si="0"/>
        <v>5116</v>
      </c>
      <c r="I24" s="135">
        <f>SUM(I22:I23)</f>
        <v>6391</v>
      </c>
    </row>
    <row r="25" spans="4:9" x14ac:dyDescent="0.3">
      <c r="D25" s="99" t="s">
        <v>145</v>
      </c>
    </row>
    <row r="26" spans="4:9" x14ac:dyDescent="0.3">
      <c r="D26" s="169" t="s">
        <v>171</v>
      </c>
    </row>
    <row r="34" spans="5:8" x14ac:dyDescent="0.3">
      <c r="H34" s="23"/>
    </row>
    <row r="41" spans="5:8" x14ac:dyDescent="0.3">
      <c r="E41" s="5"/>
      <c r="F41" s="1"/>
      <c r="G41" s="1"/>
      <c r="H41" s="1"/>
    </row>
  </sheetData>
  <mergeCells count="6">
    <mergeCell ref="A1:B1"/>
    <mergeCell ref="B2:N5"/>
    <mergeCell ref="E9:I9"/>
    <mergeCell ref="D9:D10"/>
    <mergeCell ref="E20:I20"/>
    <mergeCell ref="D20:D21"/>
  </mergeCells>
  <hyperlinks>
    <hyperlink ref="A1" location="ÍNDICE!B6" display="VOLVER AL ÍNDICE" xr:uid="{00000000-0004-0000-0900-000000000000}"/>
    <hyperlink ref="A1:B1" location="ÍNDICE!B8" display="VOLVER AL ÍNDICE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1"/>
  <sheetViews>
    <sheetView showGridLines="0" zoomScale="80" zoomScaleNormal="80" workbookViewId="0">
      <selection activeCell="C15" sqref="C15"/>
    </sheetView>
  </sheetViews>
  <sheetFormatPr baseColWidth="10" defaultRowHeight="14.4" x14ac:dyDescent="0.3"/>
  <cols>
    <col min="1" max="2" width="10.6640625" customWidth="1"/>
    <col min="3" max="3" width="21.6640625" customWidth="1"/>
    <col min="4" max="8" width="17.6640625" customWidth="1"/>
    <col min="9" max="9" width="13.44140625" customWidth="1"/>
    <col min="10" max="10" width="21" customWidth="1"/>
    <col min="11" max="12" width="23.33203125" customWidth="1"/>
    <col min="13" max="13" width="14.44140625" customWidth="1"/>
    <col min="14" max="15" width="15.5546875" customWidth="1"/>
    <col min="16" max="20" width="19.33203125" bestFit="1" customWidth="1"/>
    <col min="21" max="21" width="11.88671875" bestFit="1" customWidth="1"/>
  </cols>
  <sheetData>
    <row r="1" spans="1:22" x14ac:dyDescent="0.3">
      <c r="A1" s="241" t="s">
        <v>67</v>
      </c>
      <c r="B1" s="241"/>
      <c r="C1" s="88"/>
    </row>
    <row r="2" spans="1:22" x14ac:dyDescent="0.3">
      <c r="B2" s="233" t="s">
        <v>166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9"/>
      <c r="P2" s="19"/>
      <c r="Q2" s="19"/>
      <c r="R2" s="19"/>
      <c r="S2" s="19"/>
      <c r="T2" s="19"/>
      <c r="U2" s="19"/>
      <c r="V2" s="19"/>
    </row>
    <row r="3" spans="1:22" x14ac:dyDescent="0.3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19"/>
      <c r="P3" s="19"/>
      <c r="Q3" s="19"/>
      <c r="R3" s="19"/>
      <c r="S3" s="19"/>
      <c r="T3" s="19"/>
      <c r="U3" s="19"/>
      <c r="V3" s="19"/>
    </row>
    <row r="4" spans="1:22" x14ac:dyDescent="0.3"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22" ht="15" thickBot="1" x14ac:dyDescent="0.35"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22" ht="15" thickTop="1" x14ac:dyDescent="0.3"/>
    <row r="8" spans="1:22" x14ac:dyDescent="0.3">
      <c r="C8" s="109" t="s">
        <v>151</v>
      </c>
    </row>
    <row r="9" spans="1:22" x14ac:dyDescent="0.3">
      <c r="C9" s="246" t="s">
        <v>113</v>
      </c>
      <c r="D9" s="250" t="s">
        <v>2</v>
      </c>
      <c r="E9" s="250"/>
      <c r="F9" s="250"/>
      <c r="G9" s="250"/>
      <c r="H9" s="286" t="s">
        <v>8</v>
      </c>
    </row>
    <row r="10" spans="1:22" x14ac:dyDescent="0.3">
      <c r="C10" s="246"/>
      <c r="D10" s="195" t="s">
        <v>28</v>
      </c>
      <c r="E10" s="195" t="s">
        <v>29</v>
      </c>
      <c r="F10" s="195" t="s">
        <v>30</v>
      </c>
      <c r="G10" s="195" t="s">
        <v>27</v>
      </c>
      <c r="H10" s="287"/>
    </row>
    <row r="11" spans="1:22" x14ac:dyDescent="0.3">
      <c r="C11" s="46" t="s">
        <v>86</v>
      </c>
      <c r="D11" s="130">
        <f>D22/H11</f>
        <v>2.4587949202918132E-2</v>
      </c>
      <c r="E11" s="130">
        <f>E22/H11</f>
        <v>7.5925425560659288E-2</v>
      </c>
      <c r="F11" s="130">
        <f>F22/H11</f>
        <v>1.4590651175358011E-2</v>
      </c>
      <c r="G11" s="130">
        <f>G22/H11</f>
        <v>0.88489597406106457</v>
      </c>
      <c r="H11" s="150">
        <v>3701</v>
      </c>
    </row>
    <row r="12" spans="1:22" x14ac:dyDescent="0.3">
      <c r="C12" s="46" t="s">
        <v>88</v>
      </c>
      <c r="D12" s="130">
        <f>D23/H12</f>
        <v>0.16053639846743295</v>
      </c>
      <c r="E12" s="130">
        <f>E23/H12</f>
        <v>0.11992337164750957</v>
      </c>
      <c r="F12" s="130">
        <f>F23/H12</f>
        <v>3.6781609195402298E-2</v>
      </c>
      <c r="G12" s="130">
        <f>G23/H12</f>
        <v>0.6827586206896552</v>
      </c>
      <c r="H12" s="135">
        <v>2610</v>
      </c>
    </row>
    <row r="13" spans="1:22" x14ac:dyDescent="0.3">
      <c r="C13" s="45" t="s">
        <v>8</v>
      </c>
      <c r="D13" s="149">
        <f>D24/H13</f>
        <v>8.0811281888765643E-2</v>
      </c>
      <c r="E13" s="144">
        <f>E24/H13</f>
        <v>9.4121375376327046E-2</v>
      </c>
      <c r="F13" s="144">
        <f>F24/H13</f>
        <v>2.3768024084931071E-2</v>
      </c>
      <c r="G13" s="144">
        <f>G24/H13</f>
        <v>0.80129931864997628</v>
      </c>
      <c r="H13" s="135">
        <v>6311</v>
      </c>
    </row>
    <row r="14" spans="1:22" x14ac:dyDescent="0.3">
      <c r="C14" s="99" t="s">
        <v>145</v>
      </c>
      <c r="D14" s="105"/>
      <c r="E14" s="105"/>
      <c r="F14" s="105"/>
      <c r="G14" s="105"/>
      <c r="H14" s="151"/>
    </row>
    <row r="15" spans="1:22" x14ac:dyDescent="0.3">
      <c r="C15" s="169" t="s">
        <v>171</v>
      </c>
      <c r="D15" s="151"/>
      <c r="E15" s="151"/>
      <c r="F15" s="151"/>
      <c r="G15" s="151"/>
      <c r="H15" s="151"/>
    </row>
    <row r="16" spans="1:22" x14ac:dyDescent="0.3">
      <c r="D16" s="151"/>
      <c r="E16" s="151"/>
      <c r="F16" s="151"/>
      <c r="G16" s="151"/>
      <c r="H16" s="151"/>
    </row>
    <row r="17" spans="3:8" x14ac:dyDescent="0.3">
      <c r="D17" s="151"/>
      <c r="E17" s="151"/>
      <c r="F17" s="151"/>
      <c r="G17" s="151"/>
      <c r="H17" s="151"/>
    </row>
    <row r="18" spans="3:8" x14ac:dyDescent="0.3">
      <c r="D18" s="163"/>
      <c r="E18" s="163"/>
      <c r="F18" s="163"/>
      <c r="G18" s="163"/>
      <c r="H18" s="151"/>
    </row>
    <row r="19" spans="3:8" x14ac:dyDescent="0.3">
      <c r="C19" s="89" t="s">
        <v>152</v>
      </c>
      <c r="D19" s="151"/>
      <c r="E19" s="151"/>
      <c r="F19" s="151"/>
      <c r="G19" s="151"/>
      <c r="H19" s="151"/>
    </row>
    <row r="20" spans="3:8" ht="16.95" customHeight="1" x14ac:dyDescent="0.3">
      <c r="C20" s="253" t="s">
        <v>113</v>
      </c>
      <c r="D20" s="288" t="s">
        <v>2</v>
      </c>
      <c r="E20" s="288"/>
      <c r="F20" s="288"/>
      <c r="G20" s="288"/>
      <c r="H20" s="286" t="s">
        <v>8</v>
      </c>
    </row>
    <row r="21" spans="3:8" x14ac:dyDescent="0.3">
      <c r="C21" s="258"/>
      <c r="D21" s="195" t="s">
        <v>28</v>
      </c>
      <c r="E21" s="195" t="s">
        <v>29</v>
      </c>
      <c r="F21" s="195" t="s">
        <v>30</v>
      </c>
      <c r="G21" s="195" t="s">
        <v>27</v>
      </c>
      <c r="H21" s="287"/>
    </row>
    <row r="22" spans="3:8" x14ac:dyDescent="0.3">
      <c r="C22" s="46" t="s">
        <v>86</v>
      </c>
      <c r="D22" s="152">
        <v>91</v>
      </c>
      <c r="E22" s="152">
        <v>281</v>
      </c>
      <c r="F22" s="145">
        <v>54</v>
      </c>
      <c r="G22" s="21">
        <v>3275</v>
      </c>
      <c r="H22" s="150">
        <f>SUM(D22:G22)</f>
        <v>3701</v>
      </c>
    </row>
    <row r="23" spans="3:8" x14ac:dyDescent="0.3">
      <c r="C23" s="46" t="s">
        <v>88</v>
      </c>
      <c r="D23" s="152">
        <v>419</v>
      </c>
      <c r="E23" s="152">
        <v>313</v>
      </c>
      <c r="F23" s="145">
        <v>96</v>
      </c>
      <c r="G23" s="21">
        <v>1782</v>
      </c>
      <c r="H23" s="135">
        <f>SUM(D23:G23)</f>
        <v>2610</v>
      </c>
    </row>
    <row r="24" spans="3:8" x14ac:dyDescent="0.3">
      <c r="C24" s="46" t="s">
        <v>8</v>
      </c>
      <c r="D24" s="153">
        <f>SUM(D22:D23)</f>
        <v>510</v>
      </c>
      <c r="E24" s="153">
        <f t="shared" ref="E24:G24" si="0">SUM(E22:E23)</f>
        <v>594</v>
      </c>
      <c r="F24" s="153">
        <f t="shared" si="0"/>
        <v>150</v>
      </c>
      <c r="G24" s="133">
        <f t="shared" si="0"/>
        <v>5057</v>
      </c>
      <c r="H24" s="135">
        <f>SUM(H22:H23)</f>
        <v>6311</v>
      </c>
    </row>
    <row r="25" spans="3:8" x14ac:dyDescent="0.3">
      <c r="C25" s="99" t="s">
        <v>145</v>
      </c>
    </row>
    <row r="26" spans="3:8" x14ac:dyDescent="0.3">
      <c r="C26" s="169" t="s">
        <v>171</v>
      </c>
    </row>
    <row r="31" spans="3:8" ht="16.8" x14ac:dyDescent="0.4">
      <c r="D31" s="22"/>
    </row>
  </sheetData>
  <mergeCells count="8">
    <mergeCell ref="H20:H21"/>
    <mergeCell ref="D20:G20"/>
    <mergeCell ref="C20:C21"/>
    <mergeCell ref="A1:B1"/>
    <mergeCell ref="H9:H10"/>
    <mergeCell ref="B2:N5"/>
    <mergeCell ref="C9:C10"/>
    <mergeCell ref="D9:G9"/>
  </mergeCells>
  <hyperlinks>
    <hyperlink ref="A1" location="ÍNDICE!B6" display="VOLVER AL ÍNDICE" xr:uid="{00000000-0004-0000-0A00-000000000000}"/>
    <hyperlink ref="A1:B1" location="ÍNDICE!B8" display="VOLVER AL ÍNDICE" xr:uid="{00000000-0004-0000-0A00-000001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W42"/>
  <sheetViews>
    <sheetView showGridLines="0" topLeftCell="A10" zoomScale="80" zoomScaleNormal="80" workbookViewId="0">
      <selection activeCell="B2" sqref="B2:R6"/>
    </sheetView>
  </sheetViews>
  <sheetFormatPr baseColWidth="10" defaultRowHeight="14.4" x14ac:dyDescent="0.3"/>
  <cols>
    <col min="1" max="1" width="6.33203125" customWidth="1"/>
    <col min="2" max="2" width="10.6640625" customWidth="1"/>
    <col min="4" max="4" width="44.5546875" customWidth="1"/>
    <col min="5" max="6" width="16.5546875" customWidth="1"/>
    <col min="7" max="7" width="14.5546875" customWidth="1"/>
    <col min="10" max="10" width="13.109375" customWidth="1"/>
  </cols>
  <sheetData>
    <row r="1" spans="1:23" ht="15" customHeight="1" x14ac:dyDescent="0.3">
      <c r="A1" s="241" t="s">
        <v>67</v>
      </c>
      <c r="B1" s="241"/>
      <c r="C1" s="88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9"/>
      <c r="T1" s="19"/>
      <c r="U1" s="19"/>
      <c r="V1" s="19"/>
      <c r="W1" s="19"/>
    </row>
    <row r="2" spans="1:23" ht="15" customHeight="1" x14ac:dyDescent="0.3">
      <c r="B2" s="233" t="s">
        <v>166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19"/>
      <c r="T2" s="19"/>
      <c r="U2" s="19"/>
      <c r="V2" s="19"/>
      <c r="W2" s="19"/>
    </row>
    <row r="3" spans="1:23" x14ac:dyDescent="0.3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19"/>
      <c r="T3" s="19"/>
      <c r="U3" s="19"/>
      <c r="V3" s="19"/>
      <c r="W3" s="19"/>
    </row>
    <row r="4" spans="1:23" x14ac:dyDescent="0.3"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23" x14ac:dyDescent="0.3"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23" ht="15" thickBot="1" x14ac:dyDescent="0.35"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</row>
    <row r="7" spans="1:23" ht="15" thickTop="1" x14ac:dyDescent="0.3"/>
    <row r="9" spans="1:23" ht="15.6" x14ac:dyDescent="0.3">
      <c r="D9" s="3" t="s">
        <v>125</v>
      </c>
      <c r="R9" s="102"/>
      <c r="S9" s="97"/>
    </row>
    <row r="10" spans="1:23" x14ac:dyDescent="0.3">
      <c r="D10" s="246" t="s">
        <v>113</v>
      </c>
      <c r="E10" s="289" t="s">
        <v>51</v>
      </c>
      <c r="F10" s="250"/>
    </row>
    <row r="11" spans="1:23" x14ac:dyDescent="0.3">
      <c r="D11" s="246"/>
      <c r="E11" s="115" t="s">
        <v>6</v>
      </c>
      <c r="F11" s="34" t="s">
        <v>31</v>
      </c>
    </row>
    <row r="12" spans="1:23" x14ac:dyDescent="0.3">
      <c r="D12" s="48" t="s">
        <v>86</v>
      </c>
      <c r="E12" s="151">
        <v>506</v>
      </c>
      <c r="F12" s="154">
        <f>+E12/$E$14*100</f>
        <v>56.473214285714292</v>
      </c>
    </row>
    <row r="13" spans="1:23" x14ac:dyDescent="0.3">
      <c r="D13" s="48" t="s">
        <v>88</v>
      </c>
      <c r="E13" s="151">
        <v>390</v>
      </c>
      <c r="F13" s="154">
        <f>+E13/$E$14*100</f>
        <v>43.526785714285715</v>
      </c>
    </row>
    <row r="14" spans="1:23" x14ac:dyDescent="0.3">
      <c r="D14" s="49" t="s">
        <v>8</v>
      </c>
      <c r="E14" s="155">
        <v>896</v>
      </c>
      <c r="F14" s="156">
        <f>+E14/$E$14*100</f>
        <v>100</v>
      </c>
    </row>
    <row r="15" spans="1:23" x14ac:dyDescent="0.3">
      <c r="D15" s="99" t="s">
        <v>145</v>
      </c>
    </row>
    <row r="16" spans="1:23" ht="16.8" x14ac:dyDescent="0.3">
      <c r="D16" s="53"/>
    </row>
    <row r="17" spans="3:10" ht="19.5" customHeight="1" x14ac:dyDescent="0.3">
      <c r="D17" s="110" t="s">
        <v>101</v>
      </c>
      <c r="E17" s="101"/>
      <c r="F17" s="101"/>
      <c r="G17" s="101"/>
      <c r="H17" s="101"/>
      <c r="I17" s="101"/>
      <c r="J17" s="101"/>
    </row>
    <row r="18" spans="3:10" ht="15.6" x14ac:dyDescent="0.3">
      <c r="E18" s="102"/>
      <c r="F18" s="102"/>
      <c r="G18" s="102"/>
      <c r="H18" s="102"/>
      <c r="I18" s="102"/>
      <c r="J18" s="102"/>
    </row>
    <row r="21" spans="3:10" x14ac:dyDescent="0.3">
      <c r="D21" s="90"/>
      <c r="E21" s="90"/>
      <c r="F21" s="90"/>
      <c r="G21" s="90"/>
      <c r="H21" s="90"/>
      <c r="I21" s="90"/>
      <c r="J21" s="90"/>
    </row>
    <row r="22" spans="3:10" x14ac:dyDescent="0.3">
      <c r="D22" s="90"/>
      <c r="E22" s="90"/>
      <c r="F22" s="90"/>
      <c r="G22" s="90"/>
      <c r="H22" s="90"/>
      <c r="I22" s="90"/>
      <c r="J22" s="90"/>
    </row>
    <row r="24" spans="3:10" x14ac:dyDescent="0.3">
      <c r="E24" s="47"/>
    </row>
    <row r="28" spans="3:10" ht="15.6" x14ac:dyDescent="0.3">
      <c r="C28" s="97"/>
    </row>
    <row r="35" spans="3:7" x14ac:dyDescent="0.3">
      <c r="C35" s="8"/>
    </row>
    <row r="36" spans="3:7" x14ac:dyDescent="0.3">
      <c r="C36" s="8"/>
    </row>
    <row r="37" spans="3:7" x14ac:dyDescent="0.3">
      <c r="C37" s="8"/>
    </row>
    <row r="38" spans="3:7" x14ac:dyDescent="0.3">
      <c r="C38" s="8"/>
    </row>
    <row r="42" spans="3:7" x14ac:dyDescent="0.3">
      <c r="C42" s="262" t="s">
        <v>145</v>
      </c>
      <c r="D42" s="262"/>
      <c r="E42" s="262"/>
      <c r="F42" s="262"/>
      <c r="G42" s="262"/>
    </row>
  </sheetData>
  <mergeCells count="5">
    <mergeCell ref="C42:G42"/>
    <mergeCell ref="A1:B1"/>
    <mergeCell ref="B2:R6"/>
    <mergeCell ref="D10:D11"/>
    <mergeCell ref="E10:F10"/>
  </mergeCells>
  <hyperlinks>
    <hyperlink ref="A1" location="ÍNDICE!B6" display="VOLVER AL ÍNDICE" xr:uid="{00000000-0004-0000-0B00-000000000000}"/>
    <hyperlink ref="A1:B1" location="ÍNDICE!B8" display="VOLVER AL ÍNDICE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Z46"/>
  <sheetViews>
    <sheetView showGridLines="0" zoomScale="71" zoomScaleNormal="71" workbookViewId="0">
      <selection activeCell="N11" sqref="N11"/>
    </sheetView>
  </sheetViews>
  <sheetFormatPr baseColWidth="10" defaultRowHeight="14.4" x14ac:dyDescent="0.3"/>
  <cols>
    <col min="3" max="3" width="25.44140625" customWidth="1"/>
    <col min="4" max="8" width="14.44140625" customWidth="1"/>
    <col min="9" max="12" width="4.6640625" customWidth="1"/>
    <col min="13" max="13" width="28.6640625" customWidth="1"/>
    <col min="14" max="18" width="14.5546875" customWidth="1"/>
  </cols>
  <sheetData>
    <row r="1" spans="1:26" x14ac:dyDescent="0.3">
      <c r="A1" s="241" t="s">
        <v>67</v>
      </c>
      <c r="B1" s="241"/>
      <c r="C1" s="88"/>
    </row>
    <row r="2" spans="1:26" ht="15" customHeight="1" x14ac:dyDescent="0.3">
      <c r="B2" s="290" t="s">
        <v>167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19"/>
      <c r="X2" s="19"/>
      <c r="Y2" s="19"/>
      <c r="Z2" s="19"/>
    </row>
    <row r="3" spans="1:26" x14ac:dyDescent="0.3"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</row>
    <row r="4" spans="1:26" x14ac:dyDescent="0.3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</row>
    <row r="5" spans="1:26" ht="15" thickBot="1" x14ac:dyDescent="0.35"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</row>
    <row r="6" spans="1:26" ht="15" thickTop="1" x14ac:dyDescent="0.3"/>
    <row r="7" spans="1:26" x14ac:dyDescent="0.3">
      <c r="M7" s="101"/>
    </row>
    <row r="8" spans="1:26" ht="20.25" customHeight="1" x14ac:dyDescent="0.3">
      <c r="C8" t="s">
        <v>103</v>
      </c>
      <c r="M8" t="s">
        <v>104</v>
      </c>
    </row>
    <row r="9" spans="1:26" ht="20.25" customHeight="1" x14ac:dyDescent="0.3">
      <c r="C9" s="246" t="s">
        <v>113</v>
      </c>
      <c r="D9" s="251" t="s">
        <v>32</v>
      </c>
      <c r="E9" s="246"/>
      <c r="F9" s="246"/>
      <c r="G9" s="246"/>
      <c r="H9" s="246"/>
      <c r="J9" s="98"/>
      <c r="K9" s="98"/>
      <c r="L9" s="98"/>
      <c r="M9" s="246" t="s">
        <v>113</v>
      </c>
      <c r="N9" s="246" t="s">
        <v>32</v>
      </c>
      <c r="O9" s="246"/>
      <c r="P9" s="246"/>
      <c r="Q9" s="246"/>
      <c r="R9" s="246"/>
    </row>
    <row r="10" spans="1:26" ht="76.95" customHeight="1" x14ac:dyDescent="0.3">
      <c r="C10" s="246"/>
      <c r="D10" s="162" t="s">
        <v>33</v>
      </c>
      <c r="E10" s="61" t="s">
        <v>34</v>
      </c>
      <c r="F10" s="61" t="s">
        <v>35</v>
      </c>
      <c r="G10" s="61" t="s">
        <v>36</v>
      </c>
      <c r="H10" s="61" t="s">
        <v>37</v>
      </c>
      <c r="M10" s="246"/>
      <c r="N10" s="61" t="s">
        <v>33</v>
      </c>
      <c r="O10" s="61" t="s">
        <v>34</v>
      </c>
      <c r="P10" s="61" t="s">
        <v>35</v>
      </c>
      <c r="Q10" s="61" t="s">
        <v>36</v>
      </c>
      <c r="R10" s="61" t="s">
        <v>37</v>
      </c>
    </row>
    <row r="11" spans="1:26" x14ac:dyDescent="0.3">
      <c r="C11" s="48" t="s">
        <v>86</v>
      </c>
      <c r="D11" s="154">
        <v>24</v>
      </c>
      <c r="E11" s="154">
        <v>481</v>
      </c>
      <c r="F11" s="154">
        <v>1</v>
      </c>
      <c r="G11" s="151"/>
      <c r="H11" s="156">
        <f>SUM(D11:G11)</f>
        <v>506</v>
      </c>
      <c r="M11" s="48" t="s">
        <v>86</v>
      </c>
      <c r="N11" s="163">
        <f t="shared" ref="N11:R13" si="0">+D11/$H11*100</f>
        <v>4.7430830039525684</v>
      </c>
      <c r="O11" s="163">
        <f t="shared" si="0"/>
        <v>95.059288537549406</v>
      </c>
      <c r="P11" s="163">
        <f t="shared" si="0"/>
        <v>0.19762845849802371</v>
      </c>
      <c r="Q11" s="163">
        <f t="shared" si="0"/>
        <v>0</v>
      </c>
      <c r="R11" s="155">
        <f t="shared" si="0"/>
        <v>100</v>
      </c>
    </row>
    <row r="12" spans="1:26" x14ac:dyDescent="0.3">
      <c r="C12" s="48" t="s">
        <v>88</v>
      </c>
      <c r="D12" s="154">
        <v>330</v>
      </c>
      <c r="E12" s="154">
        <v>2</v>
      </c>
      <c r="F12" s="154">
        <v>55</v>
      </c>
      <c r="G12" s="151">
        <v>3</v>
      </c>
      <c r="H12" s="156">
        <f>SUM(D12:G12)</f>
        <v>390</v>
      </c>
      <c r="M12" s="48" t="s">
        <v>88</v>
      </c>
      <c r="N12" s="163">
        <f t="shared" si="0"/>
        <v>84.615384615384613</v>
      </c>
      <c r="O12" s="163">
        <f t="shared" si="0"/>
        <v>0.51282051282051277</v>
      </c>
      <c r="P12" s="163">
        <f t="shared" si="0"/>
        <v>14.102564102564102</v>
      </c>
      <c r="Q12" s="163">
        <f t="shared" si="0"/>
        <v>0.76923076923076927</v>
      </c>
      <c r="R12" s="155">
        <f t="shared" si="0"/>
        <v>100</v>
      </c>
    </row>
    <row r="13" spans="1:26" x14ac:dyDescent="0.3">
      <c r="C13" s="49" t="s">
        <v>8</v>
      </c>
      <c r="D13" s="156">
        <f>SUM(D11:D12)</f>
        <v>354</v>
      </c>
      <c r="E13" s="156">
        <f>SUM(E11:E12)</f>
        <v>483</v>
      </c>
      <c r="F13" s="156">
        <f>SUM(F11:F12)</f>
        <v>56</v>
      </c>
      <c r="G13" s="155">
        <f>SUM(G11:G12)</f>
        <v>3</v>
      </c>
      <c r="H13" s="156">
        <f>SUM(H11:H12)</f>
        <v>896</v>
      </c>
      <c r="M13" s="49" t="s">
        <v>8</v>
      </c>
      <c r="N13" s="164">
        <f t="shared" si="0"/>
        <v>39.508928571428569</v>
      </c>
      <c r="O13" s="164">
        <f t="shared" si="0"/>
        <v>53.90625</v>
      </c>
      <c r="P13" s="164">
        <f t="shared" si="0"/>
        <v>6.25</v>
      </c>
      <c r="Q13" s="164">
        <f t="shared" si="0"/>
        <v>0.33482142857142855</v>
      </c>
      <c r="R13" s="155">
        <f t="shared" si="0"/>
        <v>100</v>
      </c>
    </row>
    <row r="14" spans="1:26" x14ac:dyDescent="0.3">
      <c r="C14" s="99" t="s">
        <v>145</v>
      </c>
      <c r="M14" s="99" t="s">
        <v>145</v>
      </c>
    </row>
    <row r="19" spans="4:14" x14ac:dyDescent="0.3">
      <c r="F19" s="111" t="s">
        <v>102</v>
      </c>
      <c r="G19" s="98"/>
      <c r="H19" s="98"/>
      <c r="I19" s="98"/>
      <c r="J19" s="98"/>
      <c r="K19" s="98"/>
      <c r="L19" s="98"/>
      <c r="M19" s="98"/>
      <c r="N19" s="98"/>
    </row>
    <row r="20" spans="4:14" x14ac:dyDescent="0.3">
      <c r="F20" s="98"/>
      <c r="G20" s="98"/>
      <c r="H20" s="98"/>
      <c r="I20" s="98"/>
      <c r="J20" s="98"/>
      <c r="K20" s="98"/>
      <c r="L20" s="98"/>
      <c r="M20" s="98"/>
      <c r="N20" s="98"/>
    </row>
    <row r="21" spans="4:14" x14ac:dyDescent="0.3">
      <c r="F21" s="3"/>
      <c r="G21" s="54"/>
      <c r="H21" s="54"/>
      <c r="I21" s="54"/>
      <c r="J21" s="54"/>
      <c r="K21" s="54"/>
    </row>
    <row r="22" spans="4:14" x14ac:dyDescent="0.3">
      <c r="F22" s="4"/>
    </row>
    <row r="23" spans="4:14" x14ac:dyDescent="0.3">
      <c r="F23" s="4"/>
    </row>
    <row r="24" spans="4:14" ht="11.25" customHeight="1" x14ac:dyDescent="0.3">
      <c r="F24" s="55"/>
      <c r="G24" s="3"/>
      <c r="H24" s="3"/>
      <c r="I24" s="3"/>
      <c r="J24" s="3"/>
      <c r="K24" s="3"/>
    </row>
    <row r="25" spans="4:14" ht="18.600000000000001" customHeight="1" x14ac:dyDescent="0.3">
      <c r="D25" s="10"/>
    </row>
    <row r="26" spans="4:14" ht="18.600000000000001" customHeight="1" x14ac:dyDescent="0.3">
      <c r="D26" s="5"/>
    </row>
    <row r="27" spans="4:14" ht="18.600000000000001" customHeight="1" x14ac:dyDescent="0.3"/>
    <row r="28" spans="4:14" ht="18.600000000000001" customHeight="1" x14ac:dyDescent="0.3"/>
    <row r="29" spans="4:14" ht="18.600000000000001" customHeight="1" x14ac:dyDescent="0.3"/>
    <row r="30" spans="4:14" ht="18.600000000000001" customHeight="1" x14ac:dyDescent="0.3"/>
    <row r="31" spans="4:14" ht="18.600000000000001" customHeight="1" x14ac:dyDescent="0.3"/>
    <row r="32" spans="4:14" ht="18.600000000000001" customHeight="1" x14ac:dyDescent="0.3"/>
    <row r="33" spans="7:7" ht="18.600000000000001" customHeight="1" x14ac:dyDescent="0.3"/>
    <row r="34" spans="7:7" ht="18.600000000000001" customHeight="1" x14ac:dyDescent="0.3"/>
    <row r="35" spans="7:7" ht="18.600000000000001" customHeight="1" x14ac:dyDescent="0.3"/>
    <row r="36" spans="7:7" ht="18.600000000000001" customHeight="1" x14ac:dyDescent="0.3"/>
    <row r="37" spans="7:7" ht="18.600000000000001" customHeight="1" x14ac:dyDescent="0.3"/>
    <row r="38" spans="7:7" ht="18.600000000000001" customHeight="1" x14ac:dyDescent="0.3"/>
    <row r="39" spans="7:7" ht="18.600000000000001" customHeight="1" x14ac:dyDescent="0.3"/>
    <row r="40" spans="7:7" ht="18.600000000000001" customHeight="1" x14ac:dyDescent="0.3">
      <c r="G40" s="99" t="s">
        <v>145</v>
      </c>
    </row>
    <row r="41" spans="7:7" ht="18.600000000000001" customHeight="1" x14ac:dyDescent="0.3"/>
    <row r="42" spans="7:7" ht="18.600000000000001" customHeight="1" x14ac:dyDescent="0.3"/>
    <row r="43" spans="7:7" ht="18.600000000000001" customHeight="1" x14ac:dyDescent="0.3"/>
    <row r="44" spans="7:7" ht="18.600000000000001" customHeight="1" x14ac:dyDescent="0.3"/>
    <row r="45" spans="7:7" ht="18.600000000000001" customHeight="1" x14ac:dyDescent="0.3"/>
    <row r="46" spans="7:7" ht="18.600000000000001" customHeight="1" x14ac:dyDescent="0.3"/>
  </sheetData>
  <mergeCells count="6">
    <mergeCell ref="A1:B1"/>
    <mergeCell ref="M9:M10"/>
    <mergeCell ref="N9:R9"/>
    <mergeCell ref="B2:V5"/>
    <mergeCell ref="C9:C10"/>
    <mergeCell ref="D9:H9"/>
  </mergeCells>
  <hyperlinks>
    <hyperlink ref="A1" location="ÍNDICE!B6" display="VOLVER AL ÍNDICE" xr:uid="{00000000-0004-0000-0C00-000000000000}"/>
    <hyperlink ref="A1:B1" location="ÍNDICE!B8" display="VOLVER AL ÍNDICE" xr:uid="{00000000-0004-0000-0C00-000001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249977111117893"/>
  </sheetPr>
  <dimension ref="A1:T41"/>
  <sheetViews>
    <sheetView showGridLines="0" topLeftCell="B9" zoomScale="80" zoomScaleNormal="80" workbookViewId="0">
      <selection activeCell="Q24" sqref="Q24"/>
    </sheetView>
  </sheetViews>
  <sheetFormatPr baseColWidth="10" defaultRowHeight="14.4" x14ac:dyDescent="0.3"/>
  <cols>
    <col min="2" max="2" width="27.44140625" customWidth="1"/>
    <col min="3" max="10" width="9.44140625" customWidth="1"/>
    <col min="11" max="11" width="14" customWidth="1"/>
    <col min="12" max="12" width="10.5546875" customWidth="1"/>
    <col min="13" max="13" width="16.6640625" customWidth="1"/>
    <col min="14" max="16" width="10.5546875" customWidth="1"/>
    <col min="17" max="18" width="10.5546875" style="12" customWidth="1"/>
    <col min="19" max="36" width="10.5546875" customWidth="1"/>
  </cols>
  <sheetData>
    <row r="1" spans="1:20" x14ac:dyDescent="0.3">
      <c r="A1" s="241" t="s">
        <v>67</v>
      </c>
      <c r="B1" s="241"/>
      <c r="C1" s="88"/>
    </row>
    <row r="2" spans="1:20" ht="15" customHeight="1" x14ac:dyDescent="0.3">
      <c r="B2" s="290" t="s">
        <v>167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</row>
    <row r="3" spans="1:20" x14ac:dyDescent="0.3"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</row>
    <row r="4" spans="1:20" x14ac:dyDescent="0.3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</row>
    <row r="5" spans="1:20" ht="15" thickBot="1" x14ac:dyDescent="0.35"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ht="15" thickTop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200"/>
      <c r="R6" s="200"/>
      <c r="S6" s="58"/>
      <c r="T6" s="58"/>
    </row>
    <row r="7" spans="1:20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200"/>
      <c r="R7" s="200"/>
      <c r="S7" s="58"/>
      <c r="T7" s="58"/>
    </row>
    <row r="8" spans="1:20" x14ac:dyDescent="0.3">
      <c r="C8" s="89" t="s">
        <v>123</v>
      </c>
    </row>
    <row r="39" spans="3:5" x14ac:dyDescent="0.3">
      <c r="C39" s="99" t="s">
        <v>145</v>
      </c>
    </row>
    <row r="40" spans="3:5" x14ac:dyDescent="0.3">
      <c r="C40" s="169" t="s">
        <v>122</v>
      </c>
    </row>
    <row r="41" spans="3:5" x14ac:dyDescent="0.3">
      <c r="E41" s="98"/>
    </row>
  </sheetData>
  <mergeCells count="2">
    <mergeCell ref="A1:B1"/>
    <mergeCell ref="B2:T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W23"/>
  <sheetViews>
    <sheetView showGridLines="0" zoomScale="80" zoomScaleNormal="80" workbookViewId="0">
      <selection activeCell="B2" sqref="B2:R6"/>
    </sheetView>
  </sheetViews>
  <sheetFormatPr baseColWidth="10" defaultRowHeight="14.4" x14ac:dyDescent="0.3"/>
  <cols>
    <col min="1" max="2" width="10.6640625" customWidth="1"/>
    <col min="4" max="4" width="44.5546875" customWidth="1"/>
    <col min="5" max="5" width="14.6640625" customWidth="1"/>
    <col min="6" max="6" width="15" customWidth="1"/>
    <col min="7" max="7" width="14.5546875" customWidth="1"/>
    <col min="9" max="15" width="5.109375" customWidth="1"/>
  </cols>
  <sheetData>
    <row r="1" spans="1:23" ht="15" customHeight="1" x14ac:dyDescent="0.3">
      <c r="A1" s="241" t="s">
        <v>67</v>
      </c>
      <c r="B1" s="241"/>
      <c r="C1" s="88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9"/>
      <c r="T1" s="19"/>
      <c r="U1" s="19"/>
      <c r="V1" s="19"/>
      <c r="W1" s="19"/>
    </row>
    <row r="2" spans="1:23" ht="15" customHeight="1" x14ac:dyDescent="0.3">
      <c r="B2" s="233" t="s">
        <v>166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19"/>
      <c r="T2" s="19"/>
      <c r="U2" s="19"/>
      <c r="V2" s="19"/>
      <c r="W2" s="19"/>
    </row>
    <row r="3" spans="1:23" x14ac:dyDescent="0.3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19"/>
      <c r="T3" s="19"/>
      <c r="U3" s="19"/>
      <c r="V3" s="19"/>
      <c r="W3" s="19"/>
    </row>
    <row r="4" spans="1:23" x14ac:dyDescent="0.3"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23" x14ac:dyDescent="0.3"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23" ht="15" thickBot="1" x14ac:dyDescent="0.35"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</row>
    <row r="7" spans="1:23" ht="15" thickTop="1" x14ac:dyDescent="0.3"/>
    <row r="9" spans="1:23" ht="16.8" x14ac:dyDescent="0.4">
      <c r="D9" s="110" t="s">
        <v>112</v>
      </c>
      <c r="E9" s="96"/>
      <c r="F9" s="96"/>
      <c r="G9" s="96"/>
      <c r="H9" s="96"/>
      <c r="I9" s="56"/>
    </row>
    <row r="10" spans="1:23" x14ac:dyDescent="0.3">
      <c r="D10" s="294" t="s">
        <v>113</v>
      </c>
      <c r="E10" s="289" t="s">
        <v>0</v>
      </c>
      <c r="F10" s="250"/>
      <c r="G10" s="250"/>
    </row>
    <row r="11" spans="1:23" x14ac:dyDescent="0.3">
      <c r="D11" s="294"/>
      <c r="E11" s="115" t="s">
        <v>21</v>
      </c>
      <c r="F11" s="34" t="s">
        <v>22</v>
      </c>
      <c r="G11" s="34" t="s">
        <v>8</v>
      </c>
    </row>
    <row r="12" spans="1:23" x14ac:dyDescent="0.3">
      <c r="D12" s="48" t="s">
        <v>86</v>
      </c>
      <c r="E12" s="157">
        <v>477</v>
      </c>
      <c r="F12" s="157">
        <v>29</v>
      </c>
      <c r="G12" s="170">
        <f>SUM(E12:F12)</f>
        <v>506</v>
      </c>
    </row>
    <row r="13" spans="1:23" x14ac:dyDescent="0.3">
      <c r="D13" s="48" t="s">
        <v>88</v>
      </c>
      <c r="E13" s="157">
        <v>387</v>
      </c>
      <c r="F13" s="157">
        <v>3</v>
      </c>
      <c r="G13" s="170">
        <f>SUM(E13:F13)</f>
        <v>390</v>
      </c>
    </row>
    <row r="14" spans="1:23" x14ac:dyDescent="0.3">
      <c r="D14" s="52" t="s">
        <v>8</v>
      </c>
      <c r="E14" s="158">
        <f>SUM(E12:E13)</f>
        <v>864</v>
      </c>
      <c r="F14" s="158">
        <f>SUM(F12:F13)</f>
        <v>32</v>
      </c>
      <c r="G14" s="158">
        <f>SUM(E14:F14)</f>
        <v>896</v>
      </c>
      <c r="J14" s="8"/>
    </row>
    <row r="15" spans="1:23" x14ac:dyDescent="0.3">
      <c r="D15" s="292" t="s">
        <v>120</v>
      </c>
      <c r="E15" s="293"/>
      <c r="F15" s="293"/>
      <c r="G15" s="289"/>
      <c r="J15" s="8"/>
    </row>
    <row r="16" spans="1:23" x14ac:dyDescent="0.3">
      <c r="D16" s="48" t="s">
        <v>86</v>
      </c>
      <c r="E16" s="159">
        <f t="shared" ref="E16:G18" si="0">+E12/E$14*100</f>
        <v>55.208333333333336</v>
      </c>
      <c r="F16" s="159">
        <f t="shared" si="0"/>
        <v>90.625</v>
      </c>
      <c r="G16" s="171">
        <f t="shared" si="0"/>
        <v>56.473214285714292</v>
      </c>
      <c r="J16" s="8"/>
    </row>
    <row r="17" spans="4:11" x14ac:dyDescent="0.3">
      <c r="D17" s="48" t="s">
        <v>88</v>
      </c>
      <c r="E17" s="159">
        <f t="shared" si="0"/>
        <v>44.791666666666671</v>
      </c>
      <c r="F17" s="159">
        <f t="shared" si="0"/>
        <v>9.375</v>
      </c>
      <c r="G17" s="171">
        <f t="shared" si="0"/>
        <v>43.526785714285715</v>
      </c>
      <c r="J17" s="8"/>
    </row>
    <row r="18" spans="4:11" x14ac:dyDescent="0.3">
      <c r="D18" s="52" t="s">
        <v>8</v>
      </c>
      <c r="E18" s="160">
        <f t="shared" si="0"/>
        <v>100</v>
      </c>
      <c r="F18" s="160">
        <f t="shared" si="0"/>
        <v>100</v>
      </c>
      <c r="G18" s="160">
        <f t="shared" si="0"/>
        <v>100</v>
      </c>
    </row>
    <row r="19" spans="4:11" x14ac:dyDescent="0.3">
      <c r="D19" s="292" t="s">
        <v>119</v>
      </c>
      <c r="E19" s="293"/>
      <c r="F19" s="293"/>
      <c r="G19" s="289"/>
    </row>
    <row r="20" spans="4:11" x14ac:dyDescent="0.3">
      <c r="D20" s="48" t="s">
        <v>86</v>
      </c>
      <c r="E20" s="159">
        <f t="shared" ref="E20:G22" si="1">+E12/$G12*100</f>
        <v>94.268774703557312</v>
      </c>
      <c r="F20" s="159">
        <f t="shared" si="1"/>
        <v>5.7312252964426875</v>
      </c>
      <c r="G20" s="172">
        <f t="shared" si="1"/>
        <v>100</v>
      </c>
    </row>
    <row r="21" spans="4:11" x14ac:dyDescent="0.3">
      <c r="D21" s="48" t="s">
        <v>88</v>
      </c>
      <c r="E21" s="159">
        <f t="shared" si="1"/>
        <v>99.230769230769226</v>
      </c>
      <c r="F21" s="159">
        <f t="shared" si="1"/>
        <v>0.76923076923076927</v>
      </c>
      <c r="G21" s="172">
        <f t="shared" si="1"/>
        <v>100</v>
      </c>
      <c r="K21" s="41"/>
    </row>
    <row r="22" spans="4:11" x14ac:dyDescent="0.3">
      <c r="D22" s="51" t="s">
        <v>8</v>
      </c>
      <c r="E22" s="160">
        <f t="shared" si="1"/>
        <v>96.428571428571431</v>
      </c>
      <c r="F22" s="160">
        <f t="shared" si="1"/>
        <v>3.5714285714285712</v>
      </c>
      <c r="G22" s="161">
        <f t="shared" si="1"/>
        <v>100</v>
      </c>
    </row>
    <row r="23" spans="4:11" x14ac:dyDescent="0.3">
      <c r="D23" s="99" t="s">
        <v>145</v>
      </c>
      <c r="E23" s="3"/>
      <c r="F23" s="3"/>
      <c r="G23" s="3"/>
    </row>
  </sheetData>
  <mergeCells count="6">
    <mergeCell ref="D15:G15"/>
    <mergeCell ref="D19:G19"/>
    <mergeCell ref="A1:B1"/>
    <mergeCell ref="B2:R6"/>
    <mergeCell ref="D10:D11"/>
    <mergeCell ref="E10:G10"/>
  </mergeCells>
  <hyperlinks>
    <hyperlink ref="A1" location="ÍNDICE!B6" display="VOLVER AL ÍNDICE" xr:uid="{00000000-0004-0000-0E00-000000000000}"/>
    <hyperlink ref="A1:B1" location="ÍNDICE!B8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-0.249977111117893"/>
  </sheetPr>
  <dimension ref="A1:S38"/>
  <sheetViews>
    <sheetView showGridLines="0" zoomScale="80" zoomScaleNormal="80" workbookViewId="0">
      <selection activeCell="B15" sqref="B15"/>
    </sheetView>
  </sheetViews>
  <sheetFormatPr baseColWidth="10" defaultRowHeight="14.4" x14ac:dyDescent="0.3"/>
  <cols>
    <col min="2" max="2" width="27.44140625" customWidth="1"/>
    <col min="3" max="9" width="9.44140625" customWidth="1"/>
    <col min="10" max="10" width="14" customWidth="1"/>
    <col min="11" max="11" width="10.5546875" customWidth="1"/>
    <col min="12" max="12" width="20.5546875" customWidth="1"/>
    <col min="13" max="34" width="10.5546875" customWidth="1"/>
  </cols>
  <sheetData>
    <row r="1" spans="1:19" x14ac:dyDescent="0.3">
      <c r="A1" s="241" t="s">
        <v>67</v>
      </c>
      <c r="B1" s="241"/>
    </row>
    <row r="2" spans="1:19" ht="15" customHeight="1" x14ac:dyDescent="0.3">
      <c r="B2" s="290" t="s">
        <v>167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</row>
    <row r="3" spans="1:19" x14ac:dyDescent="0.3"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</row>
    <row r="4" spans="1:19" x14ac:dyDescent="0.3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</row>
    <row r="5" spans="1:19" ht="15" thickBot="1" x14ac:dyDescent="0.35"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</row>
    <row r="6" spans="1:19" ht="15" thickTop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9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9" x14ac:dyDescent="0.3">
      <c r="B8" t="s">
        <v>105</v>
      </c>
      <c r="C8" s="58"/>
      <c r="D8" s="58"/>
      <c r="E8" s="58"/>
      <c r="F8" s="58"/>
      <c r="G8" s="58"/>
      <c r="H8" s="58"/>
      <c r="I8" s="58"/>
      <c r="J8" s="58"/>
      <c r="L8" t="s">
        <v>106</v>
      </c>
    </row>
    <row r="9" spans="1:19" ht="26.4" customHeight="1" x14ac:dyDescent="0.3">
      <c r="B9" s="246" t="s">
        <v>113</v>
      </c>
      <c r="C9" s="250" t="s">
        <v>23</v>
      </c>
      <c r="D9" s="250"/>
      <c r="E9" s="250"/>
      <c r="F9" s="250"/>
      <c r="G9" s="250"/>
      <c r="H9" s="250"/>
      <c r="I9" s="250"/>
      <c r="L9" s="246" t="s">
        <v>113</v>
      </c>
      <c r="M9" s="250" t="s">
        <v>23</v>
      </c>
      <c r="N9" s="250"/>
      <c r="O9" s="250"/>
      <c r="P9" s="250"/>
      <c r="Q9" s="250"/>
      <c r="R9" s="250"/>
      <c r="S9" s="250"/>
    </row>
    <row r="10" spans="1:19" ht="31.5" customHeight="1" x14ac:dyDescent="0.3">
      <c r="B10" s="246"/>
      <c r="C10" s="57" t="s">
        <v>38</v>
      </c>
      <c r="D10" s="57" t="s">
        <v>39</v>
      </c>
      <c r="E10" s="57" t="s">
        <v>40</v>
      </c>
      <c r="F10" s="57" t="s">
        <v>41</v>
      </c>
      <c r="G10" s="57" t="s">
        <v>42</v>
      </c>
      <c r="H10" s="57" t="s">
        <v>43</v>
      </c>
      <c r="I10" s="34" t="s">
        <v>8</v>
      </c>
      <c r="L10" s="246"/>
      <c r="M10" s="57" t="s">
        <v>38</v>
      </c>
      <c r="N10" s="57" t="s">
        <v>39</v>
      </c>
      <c r="O10" s="57" t="s">
        <v>40</v>
      </c>
      <c r="P10" s="57" t="s">
        <v>41</v>
      </c>
      <c r="Q10" s="57" t="s">
        <v>42</v>
      </c>
      <c r="R10" s="57" t="s">
        <v>43</v>
      </c>
      <c r="S10" s="34" t="s">
        <v>8</v>
      </c>
    </row>
    <row r="11" spans="1:19" x14ac:dyDescent="0.3">
      <c r="B11" s="48" t="s">
        <v>86</v>
      </c>
      <c r="C11" s="152">
        <v>59</v>
      </c>
      <c r="D11" s="152">
        <v>57</v>
      </c>
      <c r="E11" s="152">
        <v>138</v>
      </c>
      <c r="F11" s="152">
        <v>128</v>
      </c>
      <c r="G11" s="152">
        <v>77</v>
      </c>
      <c r="H11" s="152">
        <v>45</v>
      </c>
      <c r="I11" s="165">
        <f>SUM(C11:H11)</f>
        <v>504</v>
      </c>
      <c r="J11" s="10"/>
      <c r="L11" s="48" t="s">
        <v>86</v>
      </c>
      <c r="M11" s="166">
        <f t="shared" ref="M11:S11" si="0">+C11/$I11*100</f>
        <v>11.706349206349206</v>
      </c>
      <c r="N11" s="166">
        <f t="shared" si="0"/>
        <v>11.30952380952381</v>
      </c>
      <c r="O11" s="166">
        <f t="shared" si="0"/>
        <v>27.380952380952383</v>
      </c>
      <c r="P11" s="166">
        <f t="shared" si="0"/>
        <v>25.396825396825395</v>
      </c>
      <c r="Q11" s="166">
        <f t="shared" si="0"/>
        <v>15.277777777777779</v>
      </c>
      <c r="R11" s="166">
        <f>+H11/$I11*100</f>
        <v>8.9285714285714288</v>
      </c>
      <c r="S11" s="167">
        <f t="shared" si="0"/>
        <v>100</v>
      </c>
    </row>
    <row r="12" spans="1:19" x14ac:dyDescent="0.3">
      <c r="B12" s="48" t="s">
        <v>88</v>
      </c>
      <c r="C12" s="152">
        <v>95</v>
      </c>
      <c r="D12" s="152">
        <v>121</v>
      </c>
      <c r="E12" s="152">
        <v>151</v>
      </c>
      <c r="F12" s="152">
        <v>15</v>
      </c>
      <c r="G12" s="152">
        <v>7</v>
      </c>
      <c r="H12" s="152" t="s">
        <v>57</v>
      </c>
      <c r="I12" s="165">
        <f>SUM(C12:H12)</f>
        <v>389</v>
      </c>
      <c r="J12" s="10"/>
      <c r="L12" s="48" t="s">
        <v>88</v>
      </c>
      <c r="M12" s="166">
        <f t="shared" ref="M12:Q13" si="1">+C12/$I12*100</f>
        <v>24.421593830334189</v>
      </c>
      <c r="N12" s="166">
        <f t="shared" si="1"/>
        <v>31.105398457583551</v>
      </c>
      <c r="O12" s="166">
        <f t="shared" si="1"/>
        <v>38.817480719794347</v>
      </c>
      <c r="P12" s="166">
        <f t="shared" si="1"/>
        <v>3.8560411311053984</v>
      </c>
      <c r="Q12" s="166">
        <f t="shared" si="1"/>
        <v>1.7994858611825193</v>
      </c>
      <c r="R12" s="168" t="s">
        <v>57</v>
      </c>
      <c r="S12" s="167">
        <f>+I12/$I12*100</f>
        <v>100</v>
      </c>
    </row>
    <row r="13" spans="1:19" x14ac:dyDescent="0.3">
      <c r="B13" s="50" t="s">
        <v>8</v>
      </c>
      <c r="C13" s="165">
        <f t="shared" ref="C13:I13" si="2">SUM(C11:C12)</f>
        <v>154</v>
      </c>
      <c r="D13" s="165">
        <f t="shared" si="2"/>
        <v>178</v>
      </c>
      <c r="E13" s="165">
        <f t="shared" si="2"/>
        <v>289</v>
      </c>
      <c r="F13" s="165">
        <f t="shared" si="2"/>
        <v>143</v>
      </c>
      <c r="G13" s="165">
        <f t="shared" si="2"/>
        <v>84</v>
      </c>
      <c r="H13" s="165">
        <f t="shared" si="2"/>
        <v>45</v>
      </c>
      <c r="I13" s="165">
        <f t="shared" si="2"/>
        <v>893</v>
      </c>
      <c r="J13" s="10"/>
      <c r="L13" s="50" t="s">
        <v>8</v>
      </c>
      <c r="M13" s="167">
        <f t="shared" si="1"/>
        <v>17.245240761478165</v>
      </c>
      <c r="N13" s="167">
        <f t="shared" si="1"/>
        <v>19.932810750279955</v>
      </c>
      <c r="O13" s="167">
        <f t="shared" si="1"/>
        <v>32.362821948488239</v>
      </c>
      <c r="P13" s="167">
        <f t="shared" si="1"/>
        <v>16.013437849944008</v>
      </c>
      <c r="Q13" s="167">
        <f t="shared" si="1"/>
        <v>9.4064949608062705</v>
      </c>
      <c r="R13" s="167">
        <f>+H13/$I13*100</f>
        <v>5.039193729003359</v>
      </c>
      <c r="S13" s="167">
        <f>+I13/$I13*100</f>
        <v>100</v>
      </c>
    </row>
    <row r="14" spans="1:19" x14ac:dyDescent="0.3">
      <c r="B14" s="99" t="s">
        <v>145</v>
      </c>
      <c r="L14" s="99" t="s">
        <v>145</v>
      </c>
    </row>
    <row r="15" spans="1:19" x14ac:dyDescent="0.3">
      <c r="B15" s="28" t="s">
        <v>172</v>
      </c>
      <c r="L15" s="28" t="s">
        <v>172</v>
      </c>
    </row>
    <row r="18" spans="5:13" x14ac:dyDescent="0.3">
      <c r="E18" s="112" t="s">
        <v>121</v>
      </c>
      <c r="F18" s="90"/>
      <c r="G18" s="90"/>
      <c r="H18" s="90"/>
      <c r="I18" s="90"/>
      <c r="J18" s="90"/>
      <c r="K18" s="90"/>
      <c r="L18" s="90"/>
      <c r="M18" s="90"/>
    </row>
    <row r="38" spans="6:6" x14ac:dyDescent="0.3">
      <c r="F38" s="99" t="s">
        <v>145</v>
      </c>
    </row>
  </sheetData>
  <mergeCells count="6">
    <mergeCell ref="A1:B1"/>
    <mergeCell ref="B9:B10"/>
    <mergeCell ref="C9:I9"/>
    <mergeCell ref="L9:L10"/>
    <mergeCell ref="M9:S9"/>
    <mergeCell ref="B2:R5"/>
  </mergeCells>
  <hyperlinks>
    <hyperlink ref="A1" location="ÍNDICE!B6" display="VOLVER AL ÍNDICE" xr:uid="{00000000-0004-0000-0F00-000000000000}"/>
    <hyperlink ref="A1:B1" location="ÍNDICE!B8" display="VOLVER AL ÍNDICE" xr:uid="{00000000-0004-0000-0F00-000001000000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-0.249977111117893"/>
  </sheetPr>
  <dimension ref="A1:T45"/>
  <sheetViews>
    <sheetView showGridLines="0" topLeftCell="A7" zoomScale="80" zoomScaleNormal="80" zoomScaleSheetLayoutView="80" workbookViewId="0">
      <selection activeCell="B2" sqref="B2:Q5"/>
    </sheetView>
  </sheetViews>
  <sheetFormatPr baseColWidth="10" defaultRowHeight="14.4" x14ac:dyDescent="0.3"/>
  <cols>
    <col min="1" max="1" width="7" customWidth="1"/>
    <col min="2" max="2" width="34.88671875" customWidth="1"/>
    <col min="3" max="4" width="21.109375" customWidth="1"/>
    <col min="7" max="9" width="8.109375" customWidth="1"/>
    <col min="10" max="13" width="19.33203125" customWidth="1"/>
  </cols>
  <sheetData>
    <row r="1" spans="1:20" x14ac:dyDescent="0.3">
      <c r="A1" s="241" t="s">
        <v>67</v>
      </c>
      <c r="B1" s="241"/>
      <c r="C1" s="88"/>
    </row>
    <row r="2" spans="1:20" ht="15" customHeight="1" x14ac:dyDescent="0.3">
      <c r="B2" s="290" t="s">
        <v>167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59"/>
      <c r="S2" s="59"/>
      <c r="T2" s="59"/>
    </row>
    <row r="3" spans="1:20" x14ac:dyDescent="0.3"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59"/>
      <c r="S3" s="59"/>
      <c r="T3" s="59"/>
    </row>
    <row r="4" spans="1:20" x14ac:dyDescent="0.3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59"/>
      <c r="S4" s="59"/>
      <c r="T4" s="59"/>
    </row>
    <row r="5" spans="1:20" ht="15" thickBot="1" x14ac:dyDescent="0.35"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59"/>
      <c r="S5" s="59"/>
      <c r="T5" s="59"/>
    </row>
    <row r="6" spans="1:20" ht="15" thickTop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9"/>
      <c r="S6" s="59"/>
      <c r="T6" s="59"/>
    </row>
    <row r="8" spans="1:20" ht="15" customHeight="1" x14ac:dyDescent="0.3">
      <c r="B8" s="89" t="s">
        <v>108</v>
      </c>
      <c r="C8" s="173"/>
      <c r="D8" s="173"/>
      <c r="E8" s="173"/>
      <c r="F8" s="173"/>
      <c r="G8" s="8"/>
      <c r="H8" s="8"/>
      <c r="I8" s="8"/>
      <c r="J8" s="182" t="s">
        <v>107</v>
      </c>
      <c r="K8" s="116"/>
      <c r="L8" s="116"/>
      <c r="M8" s="116"/>
      <c r="N8" s="116"/>
    </row>
    <row r="9" spans="1:20" x14ac:dyDescent="0.3">
      <c r="B9" s="253" t="s">
        <v>113</v>
      </c>
      <c r="C9" s="292" t="s">
        <v>44</v>
      </c>
      <c r="D9" s="289"/>
      <c r="E9" s="253" t="s">
        <v>8</v>
      </c>
      <c r="J9" s="253" t="s">
        <v>113</v>
      </c>
      <c r="K9" s="292" t="s">
        <v>44</v>
      </c>
      <c r="L9" s="289"/>
      <c r="M9" s="253" t="s">
        <v>8</v>
      </c>
    </row>
    <row r="10" spans="1:20" x14ac:dyDescent="0.3">
      <c r="B10" s="258"/>
      <c r="C10" s="114" t="s">
        <v>45</v>
      </c>
      <c r="D10" s="114" t="s">
        <v>46</v>
      </c>
      <c r="E10" s="258"/>
      <c r="J10" s="258"/>
      <c r="K10" s="114" t="s">
        <v>45</v>
      </c>
      <c r="L10" s="114" t="s">
        <v>46</v>
      </c>
      <c r="M10" s="258"/>
    </row>
    <row r="11" spans="1:20" x14ac:dyDescent="0.3">
      <c r="B11" s="60" t="s">
        <v>86</v>
      </c>
      <c r="C11" s="166">
        <f t="shared" ref="C11:E13" si="0">+K11/$M11*100</f>
        <v>88.932806324110672</v>
      </c>
      <c r="D11" s="166">
        <f t="shared" si="0"/>
        <v>11.067193675889328</v>
      </c>
      <c r="E11" s="174">
        <f t="shared" si="0"/>
        <v>100</v>
      </c>
      <c r="J11" s="60" t="s">
        <v>86</v>
      </c>
      <c r="K11" s="152">
        <v>450</v>
      </c>
      <c r="L11" s="152">
        <v>56</v>
      </c>
      <c r="M11" s="175">
        <f>SUM(K11:L11)</f>
        <v>506</v>
      </c>
    </row>
    <row r="12" spans="1:20" x14ac:dyDescent="0.3">
      <c r="B12" s="48" t="s">
        <v>88</v>
      </c>
      <c r="C12" s="166">
        <f t="shared" si="0"/>
        <v>35.732647814910024</v>
      </c>
      <c r="D12" s="166">
        <f>+L12/$M12*100</f>
        <v>64.267352185089976</v>
      </c>
      <c r="E12" s="174">
        <f t="shared" si="0"/>
        <v>100</v>
      </c>
      <c r="J12" s="48" t="s">
        <v>88</v>
      </c>
      <c r="K12" s="152">
        <v>139</v>
      </c>
      <c r="L12" s="152">
        <v>250</v>
      </c>
      <c r="M12" s="175">
        <f>SUM(K12:L12)</f>
        <v>389</v>
      </c>
    </row>
    <row r="13" spans="1:20" x14ac:dyDescent="0.3">
      <c r="B13" s="50" t="s">
        <v>8</v>
      </c>
      <c r="C13" s="167">
        <f t="shared" si="0"/>
        <v>65.810055865921797</v>
      </c>
      <c r="D13" s="167">
        <f t="shared" si="0"/>
        <v>34.18994413407821</v>
      </c>
      <c r="E13" s="174">
        <f t="shared" si="0"/>
        <v>100</v>
      </c>
      <c r="J13" s="50" t="s">
        <v>8</v>
      </c>
      <c r="K13" s="175">
        <f>SUM(K11:K12)</f>
        <v>589</v>
      </c>
      <c r="L13" s="175">
        <f t="shared" ref="L13:M13" si="1">SUM(L11:L12)</f>
        <v>306</v>
      </c>
      <c r="M13" s="175">
        <f t="shared" si="1"/>
        <v>895</v>
      </c>
    </row>
    <row r="14" spans="1:20" x14ac:dyDescent="0.3">
      <c r="B14" s="99" t="s">
        <v>145</v>
      </c>
      <c r="E14" s="5"/>
      <c r="J14" s="99" t="s">
        <v>145</v>
      </c>
      <c r="K14" s="2"/>
    </row>
    <row r="15" spans="1:20" x14ac:dyDescent="0.3">
      <c r="B15" s="41" t="s">
        <v>162</v>
      </c>
      <c r="J15" s="41" t="s">
        <v>162</v>
      </c>
      <c r="K15" s="2"/>
    </row>
    <row r="18" spans="2:14" ht="15" customHeight="1" x14ac:dyDescent="0.3">
      <c r="B18" s="112" t="s">
        <v>133</v>
      </c>
      <c r="C18" s="8"/>
      <c r="D18" s="8"/>
      <c r="E18" s="8"/>
      <c r="F18" s="8"/>
      <c r="G18" s="8"/>
      <c r="H18" s="8"/>
      <c r="I18" s="8"/>
      <c r="K18" s="116"/>
      <c r="L18" s="116"/>
      <c r="M18" s="116"/>
      <c r="N18" s="116"/>
    </row>
    <row r="19" spans="2:14" x14ac:dyDescent="0.3">
      <c r="C19" s="8"/>
      <c r="D19" s="8"/>
      <c r="E19" s="8"/>
    </row>
    <row r="20" spans="2:14" x14ac:dyDescent="0.3">
      <c r="B20" s="8"/>
      <c r="C20" s="8"/>
      <c r="D20" s="8"/>
      <c r="E20" s="8"/>
    </row>
    <row r="21" spans="2:14" x14ac:dyDescent="0.3">
      <c r="B21" s="8"/>
      <c r="C21" s="8"/>
      <c r="D21" s="8"/>
      <c r="E21" s="8"/>
    </row>
    <row r="37" spans="2:2" ht="15" customHeight="1" x14ac:dyDescent="0.3"/>
    <row r="38" spans="2:2" ht="20.25" customHeight="1" x14ac:dyDescent="0.3"/>
    <row r="45" spans="2:2" x14ac:dyDescent="0.3">
      <c r="B45" s="99" t="s">
        <v>145</v>
      </c>
    </row>
  </sheetData>
  <mergeCells count="8">
    <mergeCell ref="J9:J10"/>
    <mergeCell ref="K9:L9"/>
    <mergeCell ref="M9:M10"/>
    <mergeCell ref="A1:B1"/>
    <mergeCell ref="B2:Q5"/>
    <mergeCell ref="B9:B10"/>
    <mergeCell ref="C9:D9"/>
    <mergeCell ref="E9:E10"/>
  </mergeCells>
  <hyperlinks>
    <hyperlink ref="A1" location="ÍNDICE!B6" display="VOLVER AL ÍNDICE" xr:uid="{00000000-0004-0000-1000-000000000000}"/>
    <hyperlink ref="A1:B1" location="ÍNDICE!B8" display="VOLVER AL ÍNDICE" xr:uid="{00000000-0004-0000-1000-000001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-0.249977111117893"/>
  </sheetPr>
  <dimension ref="A1:V39"/>
  <sheetViews>
    <sheetView showGridLines="0" tabSelected="1" topLeftCell="A9" zoomScale="70" zoomScaleNormal="70" workbookViewId="0">
      <selection activeCell="I24" sqref="I24"/>
    </sheetView>
  </sheetViews>
  <sheetFormatPr baseColWidth="10" defaultRowHeight="14.4" x14ac:dyDescent="0.3"/>
  <cols>
    <col min="2" max="2" width="23" customWidth="1"/>
    <col min="3" max="5" width="22.33203125" style="7" customWidth="1"/>
    <col min="7" max="7" width="10.88671875" customWidth="1"/>
    <col min="8" max="8" width="12.6640625" customWidth="1"/>
    <col min="9" max="9" width="21.88671875" customWidth="1"/>
    <col min="10" max="10" width="21.6640625" customWidth="1"/>
    <col min="11" max="11" width="24.33203125" customWidth="1"/>
    <col min="12" max="12" width="21.44140625" customWidth="1"/>
    <col min="13" max="13" width="22.33203125" customWidth="1"/>
  </cols>
  <sheetData>
    <row r="1" spans="1:22" ht="15" customHeight="1" x14ac:dyDescent="0.3">
      <c r="A1" s="241" t="s">
        <v>67</v>
      </c>
      <c r="B1" s="241"/>
      <c r="C1" s="88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x14ac:dyDescent="0.3">
      <c r="B2" s="290" t="s">
        <v>167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59"/>
      <c r="Q2" s="59"/>
      <c r="R2" s="59"/>
      <c r="S2" s="59"/>
      <c r="T2" s="59"/>
      <c r="U2" s="59"/>
      <c r="V2" s="59"/>
    </row>
    <row r="3" spans="1:22" x14ac:dyDescent="0.3"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9"/>
      <c r="Q3" s="59"/>
      <c r="R3" s="59"/>
      <c r="S3" s="59"/>
      <c r="T3" s="59"/>
      <c r="U3" s="59"/>
      <c r="V3" s="59"/>
    </row>
    <row r="4" spans="1:22" ht="15" thickBot="1" x14ac:dyDescent="0.35"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59"/>
      <c r="Q4" s="59"/>
      <c r="R4" s="59"/>
      <c r="S4" s="59"/>
      <c r="T4" s="59"/>
      <c r="U4" s="59"/>
      <c r="V4" s="59"/>
    </row>
    <row r="5" spans="1:22" ht="15" thickTop="1" x14ac:dyDescent="0.3"/>
    <row r="7" spans="1:22" ht="17.25" customHeight="1" x14ac:dyDescent="0.3">
      <c r="B7" t="s">
        <v>110</v>
      </c>
      <c r="C7"/>
      <c r="D7"/>
      <c r="E7"/>
      <c r="I7" t="s">
        <v>109</v>
      </c>
      <c r="J7" s="7"/>
      <c r="K7" s="7"/>
      <c r="L7" s="7"/>
      <c r="M7" s="7"/>
    </row>
    <row r="8" spans="1:22" ht="31.95" customHeight="1" x14ac:dyDescent="0.3">
      <c r="B8" s="295" t="s">
        <v>47</v>
      </c>
      <c r="C8" s="296" t="s">
        <v>113</v>
      </c>
      <c r="D8" s="296"/>
      <c r="E8" s="296"/>
      <c r="I8" s="295" t="s">
        <v>47</v>
      </c>
      <c r="J8" s="296" t="s">
        <v>113</v>
      </c>
      <c r="K8" s="296"/>
      <c r="L8" s="296"/>
      <c r="M8" s="196"/>
    </row>
    <row r="9" spans="1:22" ht="15" customHeight="1" x14ac:dyDescent="0.3">
      <c r="A9" s="4"/>
      <c r="B9" s="295"/>
      <c r="C9" s="61" t="s">
        <v>86</v>
      </c>
      <c r="D9" s="61" t="s">
        <v>88</v>
      </c>
      <c r="E9" s="61" t="s">
        <v>8</v>
      </c>
      <c r="I9" s="295"/>
      <c r="J9" s="61" t="s">
        <v>86</v>
      </c>
      <c r="K9" s="61" t="s">
        <v>88</v>
      </c>
      <c r="L9" s="61" t="s">
        <v>8</v>
      </c>
      <c r="M9" s="197"/>
    </row>
    <row r="10" spans="1:22" x14ac:dyDescent="0.3">
      <c r="A10" s="4"/>
      <c r="B10" s="64" t="s">
        <v>49</v>
      </c>
      <c r="C10" s="179">
        <f t="shared" ref="C10:E13" si="0">+J10/J$13*100</f>
        <v>2.766798418972332</v>
      </c>
      <c r="D10" s="179">
        <f t="shared" si="0"/>
        <v>7.9691516709511561</v>
      </c>
      <c r="E10" s="180">
        <f t="shared" si="0"/>
        <v>5.027932960893855</v>
      </c>
      <c r="I10" s="64" t="s">
        <v>49</v>
      </c>
      <c r="J10" s="176">
        <v>14</v>
      </c>
      <c r="K10" s="176">
        <v>31</v>
      </c>
      <c r="L10" s="177">
        <v>45</v>
      </c>
      <c r="M10" s="199"/>
    </row>
    <row r="11" spans="1:22" x14ac:dyDescent="0.3">
      <c r="A11" s="4"/>
      <c r="B11" s="62" t="s">
        <v>48</v>
      </c>
      <c r="C11" s="179">
        <f t="shared" si="0"/>
        <v>96.442687747035578</v>
      </c>
      <c r="D11" s="179">
        <f t="shared" si="0"/>
        <v>33.933161953727506</v>
      </c>
      <c r="E11" s="180">
        <f t="shared" si="0"/>
        <v>69.273743016759781</v>
      </c>
      <c r="I11" s="62" t="s">
        <v>48</v>
      </c>
      <c r="J11" s="176">
        <v>488</v>
      </c>
      <c r="K11" s="176">
        <v>132</v>
      </c>
      <c r="L11" s="177">
        <v>620</v>
      </c>
      <c r="M11" s="199"/>
    </row>
    <row r="12" spans="1:22" x14ac:dyDescent="0.3">
      <c r="A12" s="4"/>
      <c r="B12" s="62" t="s">
        <v>5</v>
      </c>
      <c r="C12" s="179">
        <f t="shared" si="0"/>
        <v>0.79051383399209485</v>
      </c>
      <c r="D12" s="179">
        <f t="shared" si="0"/>
        <v>58.097686375321331</v>
      </c>
      <c r="E12" s="180">
        <f t="shared" si="0"/>
        <v>25.69832402234637</v>
      </c>
      <c r="I12" s="62" t="s">
        <v>5</v>
      </c>
      <c r="J12" s="176">
        <v>4</v>
      </c>
      <c r="K12" s="176">
        <v>226</v>
      </c>
      <c r="L12" s="177">
        <v>230</v>
      </c>
      <c r="M12" s="199"/>
    </row>
    <row r="13" spans="1:22" x14ac:dyDescent="0.3">
      <c r="A13" s="4"/>
      <c r="B13" s="63" t="s">
        <v>50</v>
      </c>
      <c r="C13" s="181">
        <f t="shared" si="0"/>
        <v>100</v>
      </c>
      <c r="D13" s="181">
        <f t="shared" si="0"/>
        <v>100</v>
      </c>
      <c r="E13" s="181">
        <f t="shared" si="0"/>
        <v>100</v>
      </c>
      <c r="I13" s="63" t="s">
        <v>50</v>
      </c>
      <c r="J13" s="178">
        <f>SUM(J10:J12)</f>
        <v>506</v>
      </c>
      <c r="K13" s="178">
        <f>SUM(K10:K12)</f>
        <v>389</v>
      </c>
      <c r="L13" s="178">
        <f t="shared" ref="L13" si="1">SUM(L10:L12)</f>
        <v>895</v>
      </c>
      <c r="M13" s="199"/>
    </row>
    <row r="14" spans="1:22" ht="15" customHeight="1" x14ac:dyDescent="0.3">
      <c r="A14" s="4"/>
      <c r="B14" s="99" t="s">
        <v>145</v>
      </c>
      <c r="C14"/>
      <c r="D14"/>
      <c r="E14" s="6"/>
      <c r="I14" s="99" t="s">
        <v>145</v>
      </c>
      <c r="J14" s="7"/>
      <c r="K14" s="7"/>
      <c r="L14" s="7"/>
      <c r="M14" s="199"/>
    </row>
    <row r="15" spans="1:22" x14ac:dyDescent="0.3">
      <c r="A15" s="4"/>
      <c r="B15" s="41" t="s">
        <v>161</v>
      </c>
      <c r="C15" s="231"/>
      <c r="D15" s="231"/>
      <c r="E15" s="231"/>
      <c r="F15" s="28"/>
      <c r="G15" s="28"/>
      <c r="H15" s="28"/>
      <c r="I15" s="41" t="s">
        <v>161</v>
      </c>
      <c r="J15" s="198"/>
      <c r="K15" s="7"/>
      <c r="L15" s="7"/>
      <c r="M15" s="199"/>
    </row>
    <row r="16" spans="1:22" x14ac:dyDescent="0.3">
      <c r="A16" s="4"/>
      <c r="B16" s="28"/>
      <c r="C16" s="232"/>
      <c r="D16" s="232"/>
      <c r="E16" s="232"/>
      <c r="F16" s="28"/>
      <c r="G16" s="28"/>
      <c r="H16" s="28"/>
      <c r="I16" s="28"/>
      <c r="J16" s="198"/>
      <c r="K16" s="7"/>
      <c r="L16" s="7"/>
      <c r="M16" s="199"/>
    </row>
    <row r="17" spans="1:13" x14ac:dyDescent="0.3">
      <c r="A17" s="4"/>
      <c r="J17" s="198"/>
      <c r="K17" s="7"/>
      <c r="L17" s="7"/>
      <c r="M17" s="199"/>
    </row>
    <row r="18" spans="1:13" x14ac:dyDescent="0.3">
      <c r="B18" s="111" t="s">
        <v>124</v>
      </c>
      <c r="C18" s="111"/>
      <c r="D18" s="111"/>
      <c r="E18" s="111"/>
      <c r="J18" s="198"/>
      <c r="K18" s="7"/>
      <c r="L18" s="7"/>
      <c r="M18" s="199"/>
    </row>
    <row r="19" spans="1:13" x14ac:dyDescent="0.3">
      <c r="C19"/>
      <c r="D19"/>
      <c r="E19" s="6"/>
      <c r="J19" s="198"/>
      <c r="K19" s="7"/>
      <c r="L19" s="7"/>
      <c r="M19" s="199"/>
    </row>
    <row r="20" spans="1:13" x14ac:dyDescent="0.3">
      <c r="C20"/>
      <c r="D20"/>
      <c r="E20" s="6"/>
      <c r="J20" s="99"/>
      <c r="K20" s="7"/>
      <c r="L20" s="7"/>
      <c r="M20" s="7"/>
    </row>
    <row r="21" spans="1:13" ht="38.4" customHeight="1" x14ac:dyDescent="0.3">
      <c r="C21"/>
      <c r="D21"/>
      <c r="E21" s="6"/>
      <c r="K21" s="7"/>
      <c r="L21" s="7"/>
      <c r="M21" s="7"/>
    </row>
    <row r="22" spans="1:13" ht="27" customHeight="1" x14ac:dyDescent="0.3">
      <c r="C22"/>
      <c r="D22"/>
      <c r="E22"/>
    </row>
    <row r="23" spans="1:13" ht="39.6" customHeight="1" x14ac:dyDescent="0.3">
      <c r="C23"/>
      <c r="D23"/>
      <c r="E23"/>
    </row>
    <row r="24" spans="1:13" x14ac:dyDescent="0.3">
      <c r="B24" s="6"/>
      <c r="C24" s="6"/>
      <c r="D24" s="6"/>
      <c r="E24"/>
    </row>
    <row r="25" spans="1:13" x14ac:dyDescent="0.3">
      <c r="C25"/>
      <c r="D25"/>
      <c r="E25"/>
    </row>
    <row r="26" spans="1:13" x14ac:dyDescent="0.3">
      <c r="C26"/>
      <c r="D26"/>
      <c r="E26"/>
    </row>
    <row r="27" spans="1:13" x14ac:dyDescent="0.3">
      <c r="C27"/>
      <c r="D27"/>
      <c r="E27"/>
    </row>
    <row r="28" spans="1:13" x14ac:dyDescent="0.3">
      <c r="C28"/>
      <c r="D28"/>
      <c r="E28"/>
    </row>
    <row r="29" spans="1:13" x14ac:dyDescent="0.3">
      <c r="C29"/>
      <c r="D29"/>
      <c r="E29"/>
    </row>
    <row r="30" spans="1:13" x14ac:dyDescent="0.3">
      <c r="C30"/>
      <c r="D30"/>
      <c r="E30"/>
    </row>
    <row r="31" spans="1:13" x14ac:dyDescent="0.3">
      <c r="C31"/>
      <c r="D31"/>
      <c r="E31"/>
    </row>
    <row r="32" spans="1:13" x14ac:dyDescent="0.3">
      <c r="C32"/>
      <c r="D32"/>
      <c r="E32"/>
    </row>
    <row r="33" spans="2:5" x14ac:dyDescent="0.3">
      <c r="C33"/>
      <c r="D33"/>
      <c r="E33"/>
    </row>
    <row r="34" spans="2:5" x14ac:dyDescent="0.3">
      <c r="C34"/>
      <c r="D34"/>
      <c r="E34"/>
    </row>
    <row r="35" spans="2:5" x14ac:dyDescent="0.3">
      <c r="C35"/>
      <c r="D35"/>
      <c r="E35"/>
    </row>
    <row r="36" spans="2:5" x14ac:dyDescent="0.3">
      <c r="C36"/>
      <c r="D36"/>
      <c r="E36"/>
    </row>
    <row r="37" spans="2:5" x14ac:dyDescent="0.3">
      <c r="C37"/>
      <c r="D37"/>
      <c r="E37"/>
    </row>
    <row r="38" spans="2:5" x14ac:dyDescent="0.3">
      <c r="C38"/>
      <c r="D38"/>
      <c r="E38"/>
    </row>
    <row r="39" spans="2:5" x14ac:dyDescent="0.3">
      <c r="B39" s="99" t="s">
        <v>145</v>
      </c>
      <c r="C39"/>
      <c r="D39"/>
      <c r="E39"/>
    </row>
  </sheetData>
  <mergeCells count="6">
    <mergeCell ref="A1:B1"/>
    <mergeCell ref="I8:I9"/>
    <mergeCell ref="J8:L8"/>
    <mergeCell ref="B8:B9"/>
    <mergeCell ref="C8:E8"/>
    <mergeCell ref="B2:O4"/>
  </mergeCells>
  <hyperlinks>
    <hyperlink ref="A1" location="ÍNDICE!B6" display="VOLVER AL ÍNDICE" xr:uid="{00000000-0004-0000-1100-000000000000}"/>
    <hyperlink ref="A1:B1" location="ÍNDICE!B8" display="VOLVER AL ÍNDICE" xr:uid="{00000000-0004-0000-1100-000001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K19"/>
  <sheetViews>
    <sheetView showGridLines="0" topLeftCell="B1" workbookViewId="0">
      <selection activeCell="F13" sqref="F13"/>
    </sheetView>
  </sheetViews>
  <sheetFormatPr baseColWidth="10" defaultRowHeight="14.4" x14ac:dyDescent="0.3"/>
  <sheetData>
    <row r="1" spans="2:11" x14ac:dyDescent="0.3">
      <c r="B1" s="241" t="s">
        <v>67</v>
      </c>
      <c r="C1" s="241"/>
    </row>
    <row r="2" spans="2:11" x14ac:dyDescent="0.3">
      <c r="B2" s="86"/>
      <c r="C2" s="86"/>
    </row>
    <row r="3" spans="2:11" x14ac:dyDescent="0.3">
      <c r="B3" s="86"/>
      <c r="C3" s="86"/>
    </row>
    <row r="4" spans="2:11" x14ac:dyDescent="0.3">
      <c r="C4" s="92" t="s">
        <v>68</v>
      </c>
      <c r="D4" s="93"/>
      <c r="E4" s="93"/>
      <c r="F4" s="93"/>
      <c r="G4" s="93"/>
      <c r="H4" s="93"/>
      <c r="I4" s="93"/>
      <c r="J4" s="93"/>
      <c r="K4" s="93"/>
    </row>
    <row r="6" spans="2:11" x14ac:dyDescent="0.3">
      <c r="C6" s="3" t="s">
        <v>69</v>
      </c>
    </row>
    <row r="7" spans="2:11" x14ac:dyDescent="0.3">
      <c r="C7" s="79" t="s">
        <v>70</v>
      </c>
    </row>
    <row r="9" spans="2:11" x14ac:dyDescent="0.3">
      <c r="C9" s="3" t="s">
        <v>71</v>
      </c>
    </row>
    <row r="10" spans="2:11" x14ac:dyDescent="0.3">
      <c r="C10" s="79" t="s">
        <v>72</v>
      </c>
    </row>
    <row r="11" spans="2:11" x14ac:dyDescent="0.3">
      <c r="C11" s="79" t="s">
        <v>83</v>
      </c>
    </row>
    <row r="12" spans="2:11" x14ac:dyDescent="0.3">
      <c r="C12" s="3"/>
    </row>
    <row r="13" spans="2:11" x14ac:dyDescent="0.3">
      <c r="C13" s="79"/>
    </row>
    <row r="14" spans="2:11" x14ac:dyDescent="0.3">
      <c r="C14" s="80"/>
    </row>
    <row r="15" spans="2:11" x14ac:dyDescent="0.3">
      <c r="F15" s="298" t="s">
        <v>73</v>
      </c>
      <c r="G15" s="298"/>
      <c r="H15" s="81"/>
    </row>
    <row r="16" spans="2:11" x14ac:dyDescent="0.3">
      <c r="C16" s="82" t="s">
        <v>111</v>
      </c>
      <c r="F16" s="83" t="s">
        <v>74</v>
      </c>
      <c r="G16" s="81"/>
      <c r="H16" s="81"/>
    </row>
    <row r="17" spans="3:11" x14ac:dyDescent="0.3">
      <c r="C17" s="82" t="s">
        <v>75</v>
      </c>
      <c r="F17" s="301" t="s">
        <v>76</v>
      </c>
      <c r="G17" s="301"/>
      <c r="H17" s="81"/>
    </row>
    <row r="18" spans="3:11" x14ac:dyDescent="0.3">
      <c r="C18" s="78"/>
      <c r="D18" s="78"/>
      <c r="E18" s="78"/>
      <c r="F18" s="302"/>
      <c r="G18" s="84"/>
      <c r="H18" s="78"/>
      <c r="I18" s="78"/>
      <c r="J18" s="78"/>
      <c r="K18" s="78"/>
    </row>
    <row r="19" spans="3:11" x14ac:dyDescent="0.3">
      <c r="F19" s="85"/>
      <c r="G19" s="85"/>
    </row>
  </sheetData>
  <mergeCells count="3">
    <mergeCell ref="F15:G15"/>
    <mergeCell ref="B1:C1"/>
    <mergeCell ref="F17:G17"/>
  </mergeCells>
  <hyperlinks>
    <hyperlink ref="F16" r:id="rId1" xr:uid="{00000000-0004-0000-1200-000000000000}"/>
    <hyperlink ref="F17" r:id="rId2" xr:uid="{00000000-0004-0000-1200-000002000000}"/>
    <hyperlink ref="B1" location="ÍNDICE!B6" display="VOLVER AL ÍNDICE" xr:uid="{00000000-0004-0000-1200-000003000000}"/>
    <hyperlink ref="B1:C1" location="ÍNDICE!B8" display="VOLVER AL ÍNDICE" xr:uid="{00000000-0004-0000-1200-000004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zoomScale="90" zoomScaleNormal="90" workbookViewId="0">
      <selection activeCell="I18" sqref="I18"/>
    </sheetView>
  </sheetViews>
  <sheetFormatPr baseColWidth="10" defaultRowHeight="14.4" x14ac:dyDescent="0.3"/>
  <cols>
    <col min="1" max="2" width="10.6640625" customWidth="1"/>
    <col min="3" max="3" width="15.33203125" customWidth="1"/>
    <col min="4" max="4" width="16.33203125" bestFit="1" customWidth="1"/>
    <col min="8" max="8" width="25.5546875" bestFit="1" customWidth="1"/>
    <col min="9" max="9" width="30.109375" customWidth="1"/>
    <col min="10" max="11" width="23" customWidth="1"/>
  </cols>
  <sheetData>
    <row r="1" spans="1:16" x14ac:dyDescent="0.3">
      <c r="A1" s="241" t="s">
        <v>67</v>
      </c>
      <c r="B1" s="241"/>
    </row>
    <row r="2" spans="1:16" ht="15" customHeight="1" x14ac:dyDescent="0.3">
      <c r="B2" s="233" t="s">
        <v>166</v>
      </c>
      <c r="C2" s="233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9"/>
      <c r="P2" s="19"/>
    </row>
    <row r="3" spans="1:16" x14ac:dyDescent="0.3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19"/>
      <c r="P3" s="19"/>
    </row>
    <row r="4" spans="1:16" ht="15" thickBot="1" x14ac:dyDescent="0.35"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19"/>
      <c r="P4" s="19"/>
    </row>
    <row r="5" spans="1:16" ht="15" thickTop="1" x14ac:dyDescent="0.3"/>
    <row r="6" spans="1:16" ht="13.95" customHeight="1" x14ac:dyDescent="0.3">
      <c r="C6" s="101"/>
    </row>
    <row r="7" spans="1:16" ht="21" customHeight="1" x14ac:dyDescent="0.3">
      <c r="B7" s="242" t="s">
        <v>87</v>
      </c>
      <c r="C7" s="242"/>
      <c r="D7" s="242"/>
      <c r="E7" s="242"/>
      <c r="F7" s="242"/>
      <c r="G7" s="242"/>
      <c r="H7" s="242"/>
    </row>
    <row r="8" spans="1:16" ht="15" customHeight="1" x14ac:dyDescent="0.3"/>
    <row r="11" spans="1:16" x14ac:dyDescent="0.3">
      <c r="I11" t="s">
        <v>89</v>
      </c>
    </row>
    <row r="12" spans="1:16" x14ac:dyDescent="0.3">
      <c r="I12" s="31" t="s">
        <v>113</v>
      </c>
      <c r="J12" s="103" t="s">
        <v>6</v>
      </c>
      <c r="K12" s="103" t="s">
        <v>7</v>
      </c>
    </row>
    <row r="13" spans="1:16" x14ac:dyDescent="0.3">
      <c r="I13" t="s">
        <v>86</v>
      </c>
      <c r="J13" s="104">
        <v>3702</v>
      </c>
      <c r="K13" s="105">
        <f>J13/J16</f>
        <v>0.57600746849229811</v>
      </c>
    </row>
    <row r="14" spans="1:16" x14ac:dyDescent="0.3">
      <c r="I14" t="s">
        <v>88</v>
      </c>
      <c r="J14" s="104">
        <v>2615</v>
      </c>
      <c r="K14" s="105">
        <f>J14/J16</f>
        <v>0.40687723665784969</v>
      </c>
    </row>
    <row r="15" spans="1:16" x14ac:dyDescent="0.3">
      <c r="I15" t="s">
        <v>5</v>
      </c>
      <c r="J15" s="104">
        <v>110</v>
      </c>
      <c r="K15" s="105">
        <f>J15/J16</f>
        <v>1.7115294849852185E-2</v>
      </c>
    </row>
    <row r="16" spans="1:16" x14ac:dyDescent="0.3">
      <c r="I16" s="32" t="s">
        <v>8</v>
      </c>
      <c r="J16" s="106">
        <v>6427</v>
      </c>
      <c r="K16" s="107">
        <f>SUM(K13:K15)</f>
        <v>1</v>
      </c>
    </row>
    <row r="17" spans="2:15" x14ac:dyDescent="0.3">
      <c r="I17" s="99" t="s">
        <v>55</v>
      </c>
      <c r="J17" s="99"/>
      <c r="K17" s="99"/>
      <c r="L17" s="99"/>
      <c r="M17" s="99"/>
      <c r="N17" s="99"/>
      <c r="O17" s="99"/>
    </row>
    <row r="18" spans="2:15" x14ac:dyDescent="0.3">
      <c r="I18" s="183" t="s">
        <v>146</v>
      </c>
    </row>
    <row r="19" spans="2:15" x14ac:dyDescent="0.3">
      <c r="B19" s="11"/>
      <c r="C19" s="12"/>
      <c r="D19" s="12"/>
    </row>
    <row r="20" spans="2:15" x14ac:dyDescent="0.3">
      <c r="C20" s="13"/>
      <c r="D20" s="14"/>
    </row>
    <row r="21" spans="2:15" x14ac:dyDescent="0.3">
      <c r="C21" s="13"/>
      <c r="D21" s="14"/>
    </row>
    <row r="22" spans="2:15" x14ac:dyDescent="0.3">
      <c r="C22" s="13"/>
      <c r="D22" s="14"/>
    </row>
    <row r="23" spans="2:15" x14ac:dyDescent="0.3">
      <c r="B23" s="3"/>
      <c r="C23" s="15"/>
      <c r="D23" s="16"/>
    </row>
    <row r="25" spans="2:15" x14ac:dyDescent="0.3">
      <c r="H25" s="3"/>
    </row>
    <row r="26" spans="2:15" x14ac:dyDescent="0.3">
      <c r="C26" s="14"/>
    </row>
    <row r="30" spans="2:15" x14ac:dyDescent="0.3">
      <c r="B30" s="99" t="s">
        <v>145</v>
      </c>
      <c r="C30" s="99"/>
      <c r="D30" s="99"/>
      <c r="E30" s="99"/>
      <c r="F30" s="99"/>
      <c r="G30" s="99"/>
      <c r="H30" s="99"/>
    </row>
    <row r="31" spans="2:15" x14ac:dyDescent="0.3">
      <c r="B31" s="183" t="s">
        <v>146</v>
      </c>
    </row>
  </sheetData>
  <mergeCells count="3">
    <mergeCell ref="B2:N4"/>
    <mergeCell ref="A1:B1"/>
    <mergeCell ref="B7:H7"/>
  </mergeCells>
  <hyperlinks>
    <hyperlink ref="A1" location="ÍNDICE!B6" display="VOLVER AL ÍNDICE" xr:uid="{00000000-0004-0000-0100-000000000000}"/>
    <hyperlink ref="A1:B1" location="ÍNDICE!B8" display="VOLVER AL ÍNDICE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3"/>
  <sheetViews>
    <sheetView showGridLines="0" topLeftCell="B27" zoomScale="90" zoomScaleNormal="90" workbookViewId="0">
      <selection activeCell="B2" sqref="B2:H6"/>
    </sheetView>
  </sheetViews>
  <sheetFormatPr baseColWidth="10" defaultRowHeight="14.4" x14ac:dyDescent="0.3"/>
  <cols>
    <col min="1" max="2" width="6.5546875" customWidth="1"/>
    <col min="3" max="3" width="30.33203125" style="9" customWidth="1"/>
    <col min="4" max="5" width="25.44140625" style="9" customWidth="1"/>
    <col min="6" max="6" width="25.44140625" customWidth="1"/>
    <col min="7" max="7" width="14" customWidth="1"/>
    <col min="8" max="8" width="18.33203125" customWidth="1"/>
    <col min="9" max="9" width="14.33203125" customWidth="1"/>
    <col min="10" max="11" width="23.6640625" customWidth="1"/>
    <col min="12" max="12" width="32.6640625" customWidth="1"/>
    <col min="13" max="13" width="21.109375" customWidth="1"/>
  </cols>
  <sheetData>
    <row r="1" spans="1:21" x14ac:dyDescent="0.3">
      <c r="A1" s="241" t="s">
        <v>67</v>
      </c>
      <c r="B1" s="241"/>
      <c r="C1" s="108"/>
    </row>
    <row r="2" spans="1:21" ht="15" customHeight="1" x14ac:dyDescent="0.3">
      <c r="B2" s="233" t="s">
        <v>166</v>
      </c>
      <c r="C2" s="233"/>
      <c r="D2" s="233"/>
      <c r="E2" s="233"/>
      <c r="F2" s="233"/>
      <c r="G2" s="233"/>
      <c r="H2" s="233"/>
      <c r="I2" s="87"/>
      <c r="J2" s="87"/>
      <c r="K2" s="87"/>
      <c r="L2" s="87"/>
      <c r="M2" s="87"/>
      <c r="N2" s="233"/>
      <c r="O2" s="233"/>
      <c r="P2" s="234"/>
      <c r="Q2" s="234"/>
      <c r="R2" s="234"/>
      <c r="S2" s="234"/>
    </row>
    <row r="3" spans="1:21" x14ac:dyDescent="0.3">
      <c r="B3" s="233"/>
      <c r="C3" s="233"/>
      <c r="D3" s="233"/>
      <c r="E3" s="233"/>
      <c r="F3" s="233"/>
      <c r="G3" s="233"/>
      <c r="H3" s="233"/>
      <c r="I3" s="87"/>
      <c r="J3" s="87"/>
      <c r="K3" s="87"/>
      <c r="L3" s="87"/>
      <c r="M3" s="87"/>
      <c r="N3" s="234"/>
      <c r="O3" s="234"/>
      <c r="P3" s="234"/>
      <c r="Q3" s="234"/>
      <c r="R3" s="234"/>
      <c r="S3" s="234"/>
      <c r="T3" s="20"/>
      <c r="U3" s="20"/>
    </row>
    <row r="4" spans="1:21" x14ac:dyDescent="0.3">
      <c r="B4" s="233"/>
      <c r="C4" s="233"/>
      <c r="D4" s="233"/>
      <c r="E4" s="233"/>
      <c r="F4" s="233"/>
      <c r="G4" s="233"/>
      <c r="H4" s="233"/>
      <c r="I4" s="87"/>
      <c r="J4" s="87"/>
      <c r="K4" s="87"/>
      <c r="L4" s="87"/>
      <c r="M4" s="87"/>
      <c r="N4" s="234"/>
      <c r="O4" s="234"/>
      <c r="P4" s="234"/>
      <c r="Q4" s="234"/>
      <c r="R4" s="234"/>
      <c r="S4" s="234"/>
      <c r="T4" s="20"/>
      <c r="U4" s="20"/>
    </row>
    <row r="5" spans="1:21" x14ac:dyDescent="0.3">
      <c r="B5" s="233"/>
      <c r="C5" s="233"/>
      <c r="D5" s="233"/>
      <c r="E5" s="233"/>
      <c r="F5" s="233"/>
      <c r="G5" s="233"/>
      <c r="H5" s="233"/>
      <c r="I5" s="87"/>
      <c r="J5" s="87"/>
      <c r="K5" s="87"/>
      <c r="L5" s="87"/>
      <c r="M5" s="87"/>
      <c r="N5" s="233"/>
      <c r="O5" s="233"/>
      <c r="P5" s="234"/>
      <c r="Q5" s="234"/>
      <c r="R5" s="234"/>
      <c r="S5" s="234"/>
      <c r="T5" s="20"/>
      <c r="U5" s="20"/>
    </row>
    <row r="6" spans="1:21" ht="15" thickBot="1" x14ac:dyDescent="0.35">
      <c r="B6" s="244"/>
      <c r="C6" s="244"/>
      <c r="D6" s="244"/>
      <c r="E6" s="244"/>
      <c r="F6" s="244"/>
      <c r="G6" s="244"/>
      <c r="H6" s="244"/>
      <c r="I6" s="299"/>
      <c r="J6" s="299"/>
      <c r="K6" s="299"/>
      <c r="L6" s="299"/>
      <c r="M6" s="299"/>
      <c r="N6" s="234"/>
      <c r="O6" s="234"/>
      <c r="P6" s="234"/>
      <c r="Q6" s="234"/>
      <c r="R6" s="234"/>
      <c r="S6" s="234"/>
      <c r="T6" s="20"/>
      <c r="U6" s="20"/>
    </row>
    <row r="7" spans="1:21" ht="15" thickTop="1" x14ac:dyDescent="0.3"/>
    <row r="9" spans="1:21" x14ac:dyDescent="0.3">
      <c r="C9" s="4" t="s">
        <v>90</v>
      </c>
      <c r="K9" s="9"/>
      <c r="L9" s="9"/>
      <c r="M9" s="9"/>
    </row>
    <row r="10" spans="1:21" x14ac:dyDescent="0.3">
      <c r="C10" s="247" t="s">
        <v>113</v>
      </c>
      <c r="D10" s="245" t="s">
        <v>12</v>
      </c>
      <c r="E10" s="245"/>
      <c r="F10" s="246" t="s">
        <v>8</v>
      </c>
    </row>
    <row r="11" spans="1:21" x14ac:dyDescent="0.3">
      <c r="C11" s="247"/>
      <c r="D11" s="35" t="s">
        <v>10</v>
      </c>
      <c r="E11" s="35" t="s">
        <v>11</v>
      </c>
      <c r="F11" s="246"/>
    </row>
    <row r="12" spans="1:21" ht="18" customHeight="1" x14ac:dyDescent="0.3">
      <c r="C12" s="37" t="s">
        <v>86</v>
      </c>
      <c r="D12" s="128">
        <v>3032</v>
      </c>
      <c r="E12" s="128">
        <v>663</v>
      </c>
      <c r="F12" s="129">
        <f>SUM(D12:E12)</f>
        <v>3695</v>
      </c>
      <c r="P12" s="3"/>
    </row>
    <row r="13" spans="1:21" ht="18" customHeight="1" x14ac:dyDescent="0.3">
      <c r="C13" s="37" t="s">
        <v>88</v>
      </c>
      <c r="D13" s="128">
        <v>2401</v>
      </c>
      <c r="E13" s="128">
        <v>201</v>
      </c>
      <c r="F13" s="129">
        <f>SUM(D13:E13)</f>
        <v>2602</v>
      </c>
      <c r="O13" s="73"/>
    </row>
    <row r="14" spans="1:21" x14ac:dyDescent="0.3">
      <c r="C14" s="30" t="s">
        <v>8</v>
      </c>
      <c r="D14" s="129">
        <f>SUM(D12:D13)</f>
        <v>5433</v>
      </c>
      <c r="E14" s="129">
        <f>SUM(E12:E13)</f>
        <v>864</v>
      </c>
      <c r="F14" s="129">
        <f>SUM(F12:F13)</f>
        <v>6297</v>
      </c>
    </row>
    <row r="15" spans="1:21" x14ac:dyDescent="0.3">
      <c r="C15" s="99" t="s">
        <v>145</v>
      </c>
      <c r="D15" s="94"/>
      <c r="E15" s="94"/>
      <c r="F15" s="94"/>
      <c r="G15" s="94"/>
    </row>
    <row r="16" spans="1:21" x14ac:dyDescent="0.3">
      <c r="C16" s="41" t="s">
        <v>153</v>
      </c>
      <c r="F16" s="9"/>
    </row>
    <row r="17" spans="3:17" x14ac:dyDescent="0.3">
      <c r="C17"/>
      <c r="F17" s="9"/>
    </row>
    <row r="18" spans="3:17" x14ac:dyDescent="0.3">
      <c r="C18"/>
      <c r="F18" s="9"/>
    </row>
    <row r="19" spans="3:17" x14ac:dyDescent="0.3">
      <c r="C19" t="s">
        <v>91</v>
      </c>
      <c r="D19"/>
      <c r="E19"/>
    </row>
    <row r="20" spans="3:17" ht="27.75" customHeight="1" x14ac:dyDescent="0.3">
      <c r="C20" s="113" t="s">
        <v>113</v>
      </c>
      <c r="D20" s="113" t="s">
        <v>10</v>
      </c>
      <c r="E20" s="113" t="s">
        <v>11</v>
      </c>
      <c r="F20" s="114" t="s">
        <v>8</v>
      </c>
    </row>
    <row r="21" spans="3:17" x14ac:dyDescent="0.3">
      <c r="C21" t="s">
        <v>86</v>
      </c>
      <c r="D21" s="125">
        <f>D12/D14</f>
        <v>0.55807104730351553</v>
      </c>
      <c r="E21" s="125">
        <f>E12/E14</f>
        <v>0.76736111111111116</v>
      </c>
      <c r="F21" s="126">
        <f>F12/F14</f>
        <v>0.58678735905986978</v>
      </c>
    </row>
    <row r="22" spans="3:17" x14ac:dyDescent="0.3">
      <c r="C22" t="s">
        <v>88</v>
      </c>
      <c r="D22" s="125">
        <f>D13/D14</f>
        <v>0.44192895269648447</v>
      </c>
      <c r="E22" s="125">
        <f>E13/E14</f>
        <v>0.2326388888888889</v>
      </c>
      <c r="F22" s="126">
        <f>F13/F14</f>
        <v>0.41321264094013022</v>
      </c>
    </row>
    <row r="23" spans="3:17" x14ac:dyDescent="0.3">
      <c r="C23" s="33" t="s">
        <v>8</v>
      </c>
      <c r="D23" s="127">
        <v>1</v>
      </c>
      <c r="E23" s="127">
        <v>1</v>
      </c>
      <c r="F23" s="127">
        <v>1</v>
      </c>
    </row>
    <row r="24" spans="3:17" x14ac:dyDescent="0.3">
      <c r="C24" s="99" t="s">
        <v>145</v>
      </c>
      <c r="D24"/>
      <c r="E24"/>
    </row>
    <row r="25" spans="3:17" ht="18" x14ac:dyDescent="0.3">
      <c r="C25" s="41" t="s">
        <v>153</v>
      </c>
      <c r="K25" s="119"/>
      <c r="L25" s="119"/>
      <c r="M25" s="119"/>
      <c r="N25" s="119"/>
    </row>
    <row r="26" spans="3:17" ht="18" x14ac:dyDescent="0.3">
      <c r="C26" s="94"/>
      <c r="J26" s="248"/>
      <c r="K26" s="248"/>
      <c r="L26" s="248"/>
      <c r="M26" s="248"/>
      <c r="N26" s="248"/>
      <c r="O26" s="248"/>
      <c r="P26" s="248"/>
    </row>
    <row r="27" spans="3:17" ht="18" x14ac:dyDescent="0.3">
      <c r="C27" s="100" t="s">
        <v>92</v>
      </c>
      <c r="D27"/>
      <c r="K27" s="9"/>
      <c r="L27" s="9"/>
      <c r="M27" s="9"/>
    </row>
    <row r="28" spans="3:17" x14ac:dyDescent="0.3">
      <c r="C28"/>
      <c r="D28"/>
      <c r="E28"/>
      <c r="K28" s="9"/>
      <c r="L28" s="9"/>
      <c r="M28" s="9"/>
    </row>
    <row r="29" spans="3:17" x14ac:dyDescent="0.3">
      <c r="C29"/>
      <c r="D29"/>
      <c r="E29"/>
      <c r="K29" s="9"/>
      <c r="L29" s="9"/>
      <c r="M29" s="9"/>
    </row>
    <row r="30" spans="3:17" x14ac:dyDescent="0.3">
      <c r="C30"/>
      <c r="D30"/>
      <c r="E30"/>
      <c r="K30" s="9"/>
      <c r="L30" s="9"/>
      <c r="M30" s="9"/>
    </row>
    <row r="31" spans="3:17" ht="18" x14ac:dyDescent="0.3">
      <c r="C31"/>
      <c r="D31"/>
      <c r="E31"/>
      <c r="K31" s="9"/>
      <c r="L31" s="9"/>
      <c r="M31" s="9"/>
      <c r="Q31" s="100"/>
    </row>
    <row r="32" spans="3:17" x14ac:dyDescent="0.3">
      <c r="C32"/>
      <c r="D32"/>
      <c r="E32"/>
      <c r="K32" s="9"/>
      <c r="L32" s="9"/>
      <c r="M32" s="9"/>
    </row>
    <row r="33" spans="3:13" ht="18" x14ac:dyDescent="0.3">
      <c r="C33"/>
      <c r="D33"/>
      <c r="E33" s="100"/>
      <c r="F33" s="100"/>
      <c r="G33" s="100"/>
      <c r="H33" s="100"/>
      <c r="K33" s="9"/>
      <c r="L33" s="9"/>
      <c r="M33" s="9"/>
    </row>
    <row r="34" spans="3:13" x14ac:dyDescent="0.3">
      <c r="C34"/>
      <c r="D34"/>
      <c r="E34"/>
      <c r="K34" s="9"/>
      <c r="L34" s="9"/>
      <c r="M34" s="9"/>
    </row>
    <row r="35" spans="3:13" x14ac:dyDescent="0.3">
      <c r="C35"/>
      <c r="D35"/>
      <c r="E35"/>
      <c r="K35" s="9"/>
      <c r="L35" s="9"/>
      <c r="M35" s="9"/>
    </row>
    <row r="36" spans="3:13" x14ac:dyDescent="0.3">
      <c r="C36"/>
      <c r="D36"/>
      <c r="E36"/>
      <c r="K36" s="9"/>
      <c r="L36" s="9"/>
      <c r="M36" s="9"/>
    </row>
    <row r="37" spans="3:13" x14ac:dyDescent="0.3">
      <c r="C37"/>
      <c r="D37"/>
      <c r="E37"/>
      <c r="K37" s="9"/>
      <c r="L37" s="9"/>
      <c r="M37" s="9"/>
    </row>
    <row r="38" spans="3:13" x14ac:dyDescent="0.3">
      <c r="C38"/>
      <c r="D38"/>
      <c r="E38"/>
      <c r="K38" s="9"/>
      <c r="L38" s="9"/>
      <c r="M38" s="9"/>
    </row>
    <row r="39" spans="3:13" x14ac:dyDescent="0.3">
      <c r="C39"/>
      <c r="D39"/>
      <c r="E39"/>
      <c r="K39" s="9"/>
      <c r="L39" s="9"/>
      <c r="M39" s="9"/>
    </row>
    <row r="40" spans="3:13" x14ac:dyDescent="0.3">
      <c r="C40"/>
      <c r="D40"/>
      <c r="E40"/>
      <c r="K40" s="9"/>
      <c r="L40" s="9"/>
      <c r="M40" s="9"/>
    </row>
    <row r="41" spans="3:13" x14ac:dyDescent="0.3">
      <c r="C41"/>
      <c r="D41"/>
      <c r="E41"/>
      <c r="K41" s="9"/>
      <c r="L41" s="9"/>
      <c r="M41" s="9"/>
    </row>
    <row r="42" spans="3:13" x14ac:dyDescent="0.3">
      <c r="C42"/>
      <c r="D42"/>
      <c r="E42"/>
      <c r="K42" s="9"/>
      <c r="L42" s="9"/>
      <c r="M42" s="9"/>
    </row>
    <row r="43" spans="3:13" x14ac:dyDescent="0.3">
      <c r="C43"/>
      <c r="D43"/>
      <c r="E43"/>
      <c r="K43" s="9"/>
      <c r="L43" s="9"/>
      <c r="M43" s="9"/>
    </row>
    <row r="44" spans="3:13" x14ac:dyDescent="0.3">
      <c r="C44"/>
      <c r="D44"/>
      <c r="E44"/>
      <c r="K44" s="9"/>
      <c r="L44" s="9"/>
      <c r="M44" s="9"/>
    </row>
    <row r="45" spans="3:13" x14ac:dyDescent="0.3">
      <c r="C45"/>
      <c r="D45"/>
      <c r="E45"/>
      <c r="K45" s="9"/>
      <c r="L45" s="9"/>
      <c r="M45" s="9"/>
    </row>
    <row r="46" spans="3:13" x14ac:dyDescent="0.3">
      <c r="C46"/>
      <c r="D46"/>
      <c r="E46"/>
      <c r="K46" s="9"/>
      <c r="L46" s="9"/>
      <c r="M46" s="9"/>
    </row>
    <row r="47" spans="3:13" x14ac:dyDescent="0.3">
      <c r="C47"/>
      <c r="D47"/>
      <c r="E47"/>
      <c r="K47" s="9"/>
      <c r="L47" s="9"/>
      <c r="M47" s="9"/>
    </row>
    <row r="48" spans="3:13" x14ac:dyDescent="0.3">
      <c r="C48"/>
      <c r="D48"/>
      <c r="E48"/>
      <c r="K48" s="9"/>
      <c r="L48" s="9"/>
      <c r="M48" s="9"/>
    </row>
    <row r="49" spans="2:28" x14ac:dyDescent="0.3">
      <c r="C49"/>
      <c r="D49"/>
      <c r="E49"/>
      <c r="K49" s="9"/>
      <c r="L49" s="9"/>
      <c r="M49" s="9"/>
      <c r="Q49" s="118"/>
    </row>
    <row r="50" spans="2:28" x14ac:dyDescent="0.3">
      <c r="D50"/>
      <c r="E50"/>
      <c r="J50" s="94"/>
      <c r="K50" s="94"/>
      <c r="L50" s="94"/>
      <c r="M50" s="94"/>
      <c r="N50" s="94"/>
      <c r="O50" s="94"/>
    </row>
    <row r="51" spans="2:28" x14ac:dyDescent="0.3">
      <c r="B51" s="249" t="s">
        <v>145</v>
      </c>
      <c r="C51" s="249"/>
      <c r="D51" s="249"/>
      <c r="E51" s="249"/>
      <c r="F51" s="249"/>
      <c r="G51" s="249"/>
      <c r="H51" s="184"/>
      <c r="K51" s="9"/>
      <c r="L51" s="9"/>
      <c r="M51" s="9"/>
    </row>
    <row r="52" spans="2:28" x14ac:dyDescent="0.3">
      <c r="K52" s="94"/>
      <c r="L52" s="94"/>
      <c r="M52" s="94"/>
      <c r="N52" s="94"/>
      <c r="O52" s="94"/>
      <c r="Z52" s="9"/>
      <c r="AA52" s="9"/>
      <c r="AB52" s="9"/>
    </row>
    <row r="53" spans="2:28" x14ac:dyDescent="0.3">
      <c r="I53" s="243"/>
      <c r="J53" s="243"/>
      <c r="K53" s="243"/>
      <c r="L53" s="243"/>
      <c r="M53" s="243"/>
      <c r="N53" s="243"/>
      <c r="O53" s="243"/>
      <c r="Z53" s="9"/>
      <c r="AA53" s="9"/>
      <c r="AB53" s="9"/>
    </row>
  </sheetData>
  <mergeCells count="10">
    <mergeCell ref="I53:O53"/>
    <mergeCell ref="A1:B1"/>
    <mergeCell ref="N2:S4"/>
    <mergeCell ref="N5:S6"/>
    <mergeCell ref="D10:E10"/>
    <mergeCell ref="F10:F11"/>
    <mergeCell ref="C10:C11"/>
    <mergeCell ref="J26:P26"/>
    <mergeCell ref="B51:G51"/>
    <mergeCell ref="B2:H6"/>
  </mergeCells>
  <hyperlinks>
    <hyperlink ref="A1" location="ÍNDICE!B6" display="VOLVER AL ÍNDICE" xr:uid="{00000000-0004-0000-0200-000000000000}"/>
    <hyperlink ref="A1:B1" location="ÍNDICE!B8" display="VOLVER AL ÍNDICE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9"/>
  <sheetViews>
    <sheetView showGridLines="0" zoomScale="80" zoomScaleNormal="80" workbookViewId="0">
      <selection activeCell="C27" sqref="C27"/>
    </sheetView>
  </sheetViews>
  <sheetFormatPr baseColWidth="10" defaultColWidth="11.5546875" defaultRowHeight="14.4" x14ac:dyDescent="0.3"/>
  <cols>
    <col min="1" max="2" width="10.6640625" style="201" customWidth="1"/>
    <col min="3" max="3" width="13.44140625" style="201" customWidth="1"/>
    <col min="4" max="4" width="26" style="201" customWidth="1"/>
    <col min="5" max="6" width="18.5546875" style="201" bestFit="1" customWidth="1"/>
    <col min="7" max="9" width="11.88671875" style="201" bestFit="1" customWidth="1"/>
    <col min="10" max="10" width="11.5546875" style="201"/>
    <col min="11" max="11" width="30" style="201" bestFit="1" customWidth="1"/>
    <col min="12" max="14" width="11.5546875" style="201"/>
    <col min="15" max="15" width="14.33203125" style="201" bestFit="1" customWidth="1"/>
    <col min="16" max="16384" width="11.5546875" style="201"/>
  </cols>
  <sheetData>
    <row r="1" spans="1:17" ht="15" customHeight="1" x14ac:dyDescent="0.3">
      <c r="A1" s="241" t="s">
        <v>67</v>
      </c>
      <c r="B1" s="241"/>
      <c r="D1" s="88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3"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3">
      <c r="C3" s="254" t="s">
        <v>166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0"/>
      <c r="P3" s="20"/>
      <c r="Q3" s="20"/>
    </row>
    <row r="4" spans="1:17" x14ac:dyDescent="0.3"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17" ht="15" thickBot="1" x14ac:dyDescent="0.35"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</row>
    <row r="6" spans="1:17" ht="15" thickTop="1" x14ac:dyDescent="0.3"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</row>
    <row r="7" spans="1:17" x14ac:dyDescent="0.3"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</row>
    <row r="8" spans="1:17" ht="14.25" customHeight="1" x14ac:dyDescent="0.3">
      <c r="C8" s="89" t="s">
        <v>114</v>
      </c>
      <c r="D8" s="89"/>
      <c r="E8" s="89"/>
      <c r="F8" s="89"/>
      <c r="G8" s="89"/>
      <c r="H8" s="89"/>
    </row>
    <row r="9" spans="1:17" ht="14.25" customHeight="1" x14ac:dyDescent="0.3">
      <c r="C9" s="253" t="s">
        <v>13</v>
      </c>
      <c r="D9" s="251" t="s">
        <v>113</v>
      </c>
      <c r="E9" s="250" t="s">
        <v>0</v>
      </c>
      <c r="F9" s="250"/>
      <c r="G9" s="246" t="s">
        <v>8</v>
      </c>
    </row>
    <row r="10" spans="1:17" ht="14.25" customHeight="1" x14ac:dyDescent="0.3">
      <c r="C10" s="258"/>
      <c r="D10" s="252"/>
      <c r="E10" s="188" t="s">
        <v>21</v>
      </c>
      <c r="F10" s="188" t="s">
        <v>22</v>
      </c>
      <c r="G10" s="253"/>
    </row>
    <row r="11" spans="1:17" ht="14.25" customHeight="1" x14ac:dyDescent="0.3">
      <c r="C11" s="259" t="s">
        <v>10</v>
      </c>
      <c r="D11" s="120" t="s">
        <v>86</v>
      </c>
      <c r="E11" s="121">
        <f>E23/E25</f>
        <v>0.56792111088750252</v>
      </c>
      <c r="F11" s="121">
        <f>F23/F25</f>
        <v>0.45258620689655171</v>
      </c>
      <c r="G11" s="124">
        <f>G23/G25</f>
        <v>0.55807104730351553</v>
      </c>
    </row>
    <row r="12" spans="1:17" ht="14.25" customHeight="1" x14ac:dyDescent="0.3">
      <c r="C12" s="260"/>
      <c r="D12" s="120" t="s">
        <v>88</v>
      </c>
      <c r="E12" s="121">
        <f>E24/E25</f>
        <v>0.43207888911249748</v>
      </c>
      <c r="F12" s="121">
        <f>F24/F25</f>
        <v>0.54741379310344829</v>
      </c>
      <c r="G12" s="124">
        <f>G24/G25</f>
        <v>0.44192895269648447</v>
      </c>
    </row>
    <row r="13" spans="1:17" ht="14.25" customHeight="1" x14ac:dyDescent="0.3">
      <c r="C13" s="261"/>
      <c r="D13" s="122" t="s">
        <v>8</v>
      </c>
      <c r="E13" s="123">
        <v>4969</v>
      </c>
      <c r="F13" s="123">
        <v>464</v>
      </c>
      <c r="G13" s="123">
        <v>5433</v>
      </c>
    </row>
    <row r="14" spans="1:17" x14ac:dyDescent="0.3">
      <c r="C14" s="99" t="s">
        <v>145</v>
      </c>
      <c r="D14" s="41"/>
    </row>
    <row r="15" spans="1:17" x14ac:dyDescent="0.3">
      <c r="C15" s="169" t="s">
        <v>168</v>
      </c>
      <c r="D15" s="41"/>
    </row>
    <row r="16" spans="1:17" x14ac:dyDescent="0.3">
      <c r="C16" s="257" t="s">
        <v>163</v>
      </c>
      <c r="D16" s="257"/>
      <c r="E16" s="257"/>
      <c r="F16" s="257"/>
      <c r="G16" s="257"/>
    </row>
    <row r="17" spans="3:10" x14ac:dyDescent="0.3">
      <c r="C17" s="257"/>
      <c r="D17" s="257"/>
      <c r="E17" s="257"/>
      <c r="F17" s="257"/>
      <c r="G17" s="257"/>
    </row>
    <row r="18" spans="3:10" x14ac:dyDescent="0.3">
      <c r="C18" s="99"/>
      <c r="D18" s="41"/>
    </row>
    <row r="20" spans="3:10" x14ac:dyDescent="0.3">
      <c r="C20" s="89" t="s">
        <v>93</v>
      </c>
    </row>
    <row r="21" spans="3:10" x14ac:dyDescent="0.3">
      <c r="C21" s="246" t="s">
        <v>13</v>
      </c>
      <c r="D21" s="251" t="s">
        <v>113</v>
      </c>
      <c r="E21" s="250" t="s">
        <v>0</v>
      </c>
      <c r="F21" s="250"/>
      <c r="G21" s="246" t="s">
        <v>8</v>
      </c>
      <c r="J21" s="203"/>
    </row>
    <row r="22" spans="3:10" x14ac:dyDescent="0.3">
      <c r="C22" s="246"/>
      <c r="D22" s="251"/>
      <c r="E22" s="114" t="s">
        <v>21</v>
      </c>
      <c r="F22" s="114" t="s">
        <v>22</v>
      </c>
      <c r="G22" s="246"/>
    </row>
    <row r="23" spans="3:10" x14ac:dyDescent="0.3">
      <c r="C23" s="246" t="s">
        <v>10</v>
      </c>
      <c r="D23" s="3" t="s">
        <v>86</v>
      </c>
      <c r="E23" s="204">
        <v>2822</v>
      </c>
      <c r="F23" s="204">
        <v>210</v>
      </c>
      <c r="G23" s="205">
        <f>SUM(E23:F23)</f>
        <v>3032</v>
      </c>
    </row>
    <row r="24" spans="3:10" x14ac:dyDescent="0.3">
      <c r="C24" s="246"/>
      <c r="D24" s="3" t="s">
        <v>88</v>
      </c>
      <c r="E24" s="204">
        <v>2147</v>
      </c>
      <c r="F24" s="204">
        <v>254</v>
      </c>
      <c r="G24" s="205">
        <f>SUM(E24:F24)</f>
        <v>2401</v>
      </c>
    </row>
    <row r="25" spans="3:10" x14ac:dyDescent="0.3">
      <c r="C25" s="246"/>
      <c r="D25" s="18" t="s">
        <v>8</v>
      </c>
      <c r="E25" s="131">
        <f>SUM(E23:E24)</f>
        <v>4969</v>
      </c>
      <c r="F25" s="131">
        <f>SUM(F23:F24)</f>
        <v>464</v>
      </c>
      <c r="G25" s="131">
        <f>SUM(G23:G24)</f>
        <v>5433</v>
      </c>
    </row>
    <row r="26" spans="3:10" x14ac:dyDescent="0.3">
      <c r="C26" s="99" t="s">
        <v>145</v>
      </c>
      <c r="E26" s="206"/>
      <c r="F26" s="206"/>
      <c r="G26" s="206"/>
    </row>
    <row r="27" spans="3:10" x14ac:dyDescent="0.3">
      <c r="C27" s="169" t="s">
        <v>168</v>
      </c>
    </row>
    <row r="28" spans="3:10" x14ac:dyDescent="0.3">
      <c r="C28" s="257" t="s">
        <v>163</v>
      </c>
      <c r="D28" s="257"/>
      <c r="E28" s="257"/>
      <c r="F28" s="257"/>
      <c r="G28" s="257"/>
    </row>
    <row r="29" spans="3:10" x14ac:dyDescent="0.3">
      <c r="C29" s="257"/>
      <c r="D29" s="257"/>
      <c r="E29" s="257"/>
      <c r="F29" s="257"/>
      <c r="G29" s="257"/>
    </row>
  </sheetData>
  <mergeCells count="14">
    <mergeCell ref="C28:G29"/>
    <mergeCell ref="E21:F21"/>
    <mergeCell ref="G21:G22"/>
    <mergeCell ref="C9:C10"/>
    <mergeCell ref="C11:C13"/>
    <mergeCell ref="C16:G17"/>
    <mergeCell ref="C23:C25"/>
    <mergeCell ref="C21:C22"/>
    <mergeCell ref="D21:D22"/>
    <mergeCell ref="A1:B1"/>
    <mergeCell ref="E9:F9"/>
    <mergeCell ref="D9:D10"/>
    <mergeCell ref="G9:G10"/>
    <mergeCell ref="C3:N5"/>
  </mergeCells>
  <hyperlinks>
    <hyperlink ref="A1" location="ÍNDICE!B6" display="VOLVER AL ÍNDICE" xr:uid="{00000000-0004-0000-0300-000000000000}"/>
    <hyperlink ref="A1:B1" location="ÍNDICE!B8" display="VOLVER AL ÍNDICE" xr:uid="{00000000-0004-0000-0300-000001000000}"/>
  </hyperlinks>
  <pageMargins left="0.7" right="0.7" top="0.75" bottom="0.75" header="0.3" footer="0.3"/>
  <pageSetup paperSize="9" orientation="portrait" r:id="rId1"/>
  <ignoredErrors>
    <ignoredError sqref="G2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9"/>
  <sheetViews>
    <sheetView showGridLines="0" topLeftCell="A17" zoomScale="80" zoomScaleNormal="80" zoomScaleSheetLayoutView="82" workbookViewId="0">
      <selection activeCell="F39" sqref="F39:M39"/>
    </sheetView>
  </sheetViews>
  <sheetFormatPr baseColWidth="10" defaultRowHeight="14.4" x14ac:dyDescent="0.3"/>
  <cols>
    <col min="1" max="1" width="11" customWidth="1"/>
    <col min="2" max="2" width="15.33203125" bestFit="1" customWidth="1"/>
    <col min="3" max="9" width="12.33203125" customWidth="1"/>
    <col min="10" max="11" width="11.88671875" bestFit="1" customWidth="1"/>
    <col min="12" max="12" width="14.5546875" customWidth="1"/>
    <col min="13" max="13" width="13.88671875" bestFit="1" customWidth="1"/>
  </cols>
  <sheetData>
    <row r="1" spans="1:20" ht="15" customHeight="1" x14ac:dyDescent="0.3">
      <c r="A1" s="241" t="s">
        <v>67</v>
      </c>
      <c r="B1" s="241"/>
      <c r="C1" s="86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0" ht="15" customHeight="1" x14ac:dyDescent="0.3">
      <c r="A2" s="86"/>
      <c r="B2" s="86"/>
      <c r="C2" s="86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0" x14ac:dyDescent="0.3">
      <c r="B3" s="233" t="s">
        <v>166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</row>
    <row r="4" spans="1:20" x14ac:dyDescent="0.3"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15" thickBot="1" x14ac:dyDescent="0.35"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</row>
    <row r="6" spans="1:20" ht="15" thickTop="1" x14ac:dyDescent="0.3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8" spans="1:20" x14ac:dyDescent="0.3">
      <c r="B8" t="s">
        <v>156</v>
      </c>
      <c r="L8" t="s">
        <v>157</v>
      </c>
    </row>
    <row r="9" spans="1:20" ht="23.4" customHeight="1" x14ac:dyDescent="0.3">
      <c r="B9" s="246" t="s">
        <v>13</v>
      </c>
      <c r="C9" s="246" t="s">
        <v>23</v>
      </c>
      <c r="D9" s="246"/>
      <c r="E9" s="246"/>
      <c r="F9" s="246"/>
      <c r="G9" s="246"/>
      <c r="H9" s="246"/>
      <c r="I9" s="246"/>
      <c r="J9" s="246" t="s">
        <v>8</v>
      </c>
      <c r="L9" s="246" t="s">
        <v>13</v>
      </c>
      <c r="M9" s="246" t="s">
        <v>23</v>
      </c>
      <c r="N9" s="246"/>
      <c r="O9" s="246"/>
      <c r="P9" s="246"/>
      <c r="Q9" s="246"/>
      <c r="R9" s="246"/>
      <c r="S9" s="246"/>
      <c r="T9" s="246" t="s">
        <v>8</v>
      </c>
    </row>
    <row r="10" spans="1:20" ht="23.4" customHeight="1" x14ac:dyDescent="0.3">
      <c r="B10" s="246"/>
      <c r="C10" s="114" t="s">
        <v>14</v>
      </c>
      <c r="D10" s="114" t="s">
        <v>15</v>
      </c>
      <c r="E10" s="114" t="s">
        <v>20</v>
      </c>
      <c r="F10" s="114" t="s">
        <v>16</v>
      </c>
      <c r="G10" s="114" t="s">
        <v>17</v>
      </c>
      <c r="H10" s="114" t="s">
        <v>18</v>
      </c>
      <c r="I10" s="114" t="s">
        <v>19</v>
      </c>
      <c r="J10" s="246"/>
      <c r="L10" s="246"/>
      <c r="M10" s="114" t="s">
        <v>14</v>
      </c>
      <c r="N10" s="114" t="s">
        <v>15</v>
      </c>
      <c r="O10" s="114" t="s">
        <v>20</v>
      </c>
      <c r="P10" s="114" t="s">
        <v>16</v>
      </c>
      <c r="Q10" s="114" t="s">
        <v>17</v>
      </c>
      <c r="R10" s="114" t="s">
        <v>18</v>
      </c>
      <c r="S10" s="114" t="s">
        <v>19</v>
      </c>
      <c r="T10" s="246"/>
    </row>
    <row r="11" spans="1:20" ht="29.4" customHeight="1" x14ac:dyDescent="0.3">
      <c r="B11" s="217" t="s">
        <v>10</v>
      </c>
      <c r="C11" s="221">
        <v>8</v>
      </c>
      <c r="D11" s="221">
        <v>785</v>
      </c>
      <c r="E11" s="221">
        <v>1044</v>
      </c>
      <c r="F11" s="221">
        <v>1616</v>
      </c>
      <c r="G11" s="221">
        <v>933</v>
      </c>
      <c r="H11" s="221">
        <v>615</v>
      </c>
      <c r="I11" s="221">
        <v>337</v>
      </c>
      <c r="J11" s="222">
        <f>SUM(C11:I11)</f>
        <v>5338</v>
      </c>
      <c r="L11" s="217" t="s">
        <v>10</v>
      </c>
      <c r="M11" s="219">
        <v>1E-3</v>
      </c>
      <c r="N11" s="220">
        <v>0.14699999999999999</v>
      </c>
      <c r="O11" s="220">
        <v>0.19600000000000001</v>
      </c>
      <c r="P11" s="220">
        <v>0.30299999999999999</v>
      </c>
      <c r="Q11" s="220">
        <v>0.17499999999999999</v>
      </c>
      <c r="R11" s="220">
        <v>0.115</v>
      </c>
      <c r="S11" s="220">
        <v>6.3E-2</v>
      </c>
      <c r="T11" s="218">
        <v>5338</v>
      </c>
    </row>
    <row r="12" spans="1:20" x14ac:dyDescent="0.3">
      <c r="B12" s="99" t="s">
        <v>145</v>
      </c>
      <c r="C12" s="3"/>
      <c r="D12" s="3"/>
      <c r="E12" s="3"/>
      <c r="F12" s="3"/>
      <c r="G12" s="3"/>
      <c r="H12" s="3"/>
      <c r="I12" s="3"/>
      <c r="J12" s="214"/>
      <c r="L12" s="99" t="s">
        <v>145</v>
      </c>
    </row>
    <row r="13" spans="1:20" x14ac:dyDescent="0.3">
      <c r="B13" s="169" t="s">
        <v>169</v>
      </c>
      <c r="C13" s="215"/>
      <c r="D13" s="215"/>
      <c r="E13" s="215"/>
      <c r="F13" s="215"/>
      <c r="G13" s="215"/>
      <c r="H13" s="215"/>
      <c r="I13" s="215"/>
      <c r="J13" s="216"/>
      <c r="L13" s="169" t="s">
        <v>169</v>
      </c>
    </row>
    <row r="15" spans="1:20" x14ac:dyDescent="0.3">
      <c r="F15" s="101"/>
    </row>
    <row r="16" spans="1:20" x14ac:dyDescent="0.3">
      <c r="E16" s="263" t="s">
        <v>94</v>
      </c>
      <c r="F16" s="263"/>
      <c r="G16" s="263"/>
      <c r="H16" s="263"/>
      <c r="I16" s="263"/>
      <c r="J16" s="263"/>
      <c r="K16" s="263"/>
      <c r="L16" s="263"/>
      <c r="M16" s="263"/>
      <c r="N16" s="263"/>
    </row>
    <row r="39" spans="6:13" x14ac:dyDescent="0.3">
      <c r="F39" s="262" t="s">
        <v>145</v>
      </c>
      <c r="G39" s="262"/>
      <c r="H39" s="262"/>
      <c r="I39" s="262"/>
      <c r="J39" s="262"/>
      <c r="K39" s="262"/>
      <c r="L39" s="262"/>
      <c r="M39" s="262"/>
    </row>
  </sheetData>
  <mergeCells count="10">
    <mergeCell ref="F39:M39"/>
    <mergeCell ref="E16:N16"/>
    <mergeCell ref="A1:B1"/>
    <mergeCell ref="B3:T5"/>
    <mergeCell ref="L9:L10"/>
    <mergeCell ref="M9:S9"/>
    <mergeCell ref="T9:T10"/>
    <mergeCell ref="B9:B10"/>
    <mergeCell ref="C9:I9"/>
    <mergeCell ref="J9:J10"/>
  </mergeCells>
  <hyperlinks>
    <hyperlink ref="A1" location="ÍNDICE!B6" display="VOLVER AL ÍNDICE" xr:uid="{00000000-0004-0000-0400-000000000000}"/>
    <hyperlink ref="A1:B1" location="ÍNDICE!B8" display="VOLVER AL ÍNDICE" xr:uid="{00000000-0004-0000-0400-000001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7"/>
  <sheetViews>
    <sheetView showGridLines="0" zoomScale="60" zoomScaleNormal="60" workbookViewId="0">
      <selection activeCell="B17" sqref="B17"/>
    </sheetView>
  </sheetViews>
  <sheetFormatPr baseColWidth="10" defaultColWidth="11.5546875" defaultRowHeight="15.6" x14ac:dyDescent="0.3"/>
  <cols>
    <col min="1" max="1" width="14.6640625" style="207" customWidth="1"/>
    <col min="2" max="2" width="32.88671875" style="207" bestFit="1" customWidth="1"/>
    <col min="3" max="3" width="15.109375" style="207" bestFit="1" customWidth="1"/>
    <col min="4" max="4" width="13" style="207" bestFit="1" customWidth="1"/>
    <col min="5" max="8" width="13.44140625" style="207" bestFit="1" customWidth="1"/>
    <col min="9" max="9" width="14.5546875" style="207" bestFit="1" customWidth="1"/>
    <col min="10" max="12" width="11.88671875" style="207" bestFit="1" customWidth="1"/>
    <col min="13" max="13" width="11.5546875" style="207"/>
    <col min="14" max="14" width="36.109375" style="207" bestFit="1" customWidth="1"/>
    <col min="15" max="15" width="15.109375" style="207" bestFit="1" customWidth="1"/>
    <col min="16" max="16384" width="11.5546875" style="207"/>
  </cols>
  <sheetData>
    <row r="1" spans="1:22" x14ac:dyDescent="0.3">
      <c r="A1" s="265" t="s">
        <v>67</v>
      </c>
      <c r="B1" s="265"/>
      <c r="C1" s="208"/>
    </row>
    <row r="4" spans="1:22" ht="15" customHeight="1" x14ac:dyDescent="0.3"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</row>
    <row r="5" spans="1:22" x14ac:dyDescent="0.3">
      <c r="B5" s="268" t="s">
        <v>166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</row>
    <row r="6" spans="1:22" x14ac:dyDescent="0.3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</row>
    <row r="7" spans="1:22" ht="16.2" thickBot="1" x14ac:dyDescent="0.35"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</row>
    <row r="8" spans="1:22" ht="16.2" thickTop="1" x14ac:dyDescent="0.3"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</row>
    <row r="10" spans="1:22" x14ac:dyDescent="0.3">
      <c r="B10" s="211" t="s">
        <v>158</v>
      </c>
      <c r="N10" s="211" t="s">
        <v>159</v>
      </c>
    </row>
    <row r="11" spans="1:22" ht="26.25" customHeight="1" x14ac:dyDescent="0.3">
      <c r="B11" s="271" t="s">
        <v>113</v>
      </c>
      <c r="C11" s="271" t="s">
        <v>23</v>
      </c>
      <c r="D11" s="271"/>
      <c r="E11" s="271"/>
      <c r="F11" s="271"/>
      <c r="G11" s="271"/>
      <c r="H11" s="271"/>
      <c r="I11" s="271"/>
      <c r="J11" s="271" t="s">
        <v>8</v>
      </c>
      <c r="N11" s="271" t="s">
        <v>113</v>
      </c>
      <c r="O11" s="271" t="s">
        <v>23</v>
      </c>
      <c r="P11" s="271"/>
      <c r="Q11" s="271"/>
      <c r="R11" s="271"/>
      <c r="S11" s="271"/>
      <c r="T11" s="271"/>
      <c r="U11" s="271"/>
      <c r="V11" s="271" t="s">
        <v>8</v>
      </c>
    </row>
    <row r="12" spans="1:22" ht="26.25" customHeight="1" x14ac:dyDescent="0.3">
      <c r="B12" s="271"/>
      <c r="C12" s="223" t="s">
        <v>14</v>
      </c>
      <c r="D12" s="223" t="s">
        <v>15</v>
      </c>
      <c r="E12" s="223" t="s">
        <v>20</v>
      </c>
      <c r="F12" s="223" t="s">
        <v>16</v>
      </c>
      <c r="G12" s="223" t="s">
        <v>17</v>
      </c>
      <c r="H12" s="223" t="s">
        <v>18</v>
      </c>
      <c r="I12" s="223" t="s">
        <v>19</v>
      </c>
      <c r="J12" s="271"/>
      <c r="N12" s="271"/>
      <c r="O12" s="223" t="s">
        <v>14</v>
      </c>
      <c r="P12" s="223" t="s">
        <v>15</v>
      </c>
      <c r="Q12" s="223" t="s">
        <v>20</v>
      </c>
      <c r="R12" s="223" t="s">
        <v>16</v>
      </c>
      <c r="S12" s="223" t="s">
        <v>17</v>
      </c>
      <c r="T12" s="223" t="s">
        <v>18</v>
      </c>
      <c r="U12" s="223" t="s">
        <v>19</v>
      </c>
      <c r="V12" s="271"/>
    </row>
    <row r="13" spans="1:22" ht="17.399999999999999" customHeight="1" x14ac:dyDescent="0.3">
      <c r="B13" s="212" t="s">
        <v>86</v>
      </c>
      <c r="C13" s="213">
        <v>3</v>
      </c>
      <c r="D13" s="213">
        <v>294</v>
      </c>
      <c r="E13" s="213">
        <v>411</v>
      </c>
      <c r="F13" s="213">
        <v>848</v>
      </c>
      <c r="G13" s="213">
        <v>901</v>
      </c>
      <c r="H13" s="213">
        <v>699</v>
      </c>
      <c r="I13" s="213">
        <v>482</v>
      </c>
      <c r="J13" s="224">
        <f>SUM(C13:I13)</f>
        <v>3638</v>
      </c>
      <c r="N13" s="212" t="s">
        <v>86</v>
      </c>
      <c r="O13" s="225">
        <f>C13/$J$13*100</f>
        <v>8.2462891698735566E-2</v>
      </c>
      <c r="P13" s="225">
        <f t="shared" ref="P13:T13" si="0">D13/$J$13*100</f>
        <v>8.0813633864760863</v>
      </c>
      <c r="Q13" s="225">
        <f t="shared" si="0"/>
        <v>11.297416162726773</v>
      </c>
      <c r="R13" s="225">
        <f t="shared" si="0"/>
        <v>23.309510720175922</v>
      </c>
      <c r="S13" s="225">
        <f t="shared" si="0"/>
        <v>24.766355140186917</v>
      </c>
      <c r="T13" s="225">
        <f t="shared" si="0"/>
        <v>19.213853765805389</v>
      </c>
      <c r="U13" s="225">
        <f>I13/$J$13*100</f>
        <v>13.249037932930182</v>
      </c>
      <c r="V13" s="224">
        <v>3638</v>
      </c>
    </row>
    <row r="14" spans="1:22" ht="17.399999999999999" customHeight="1" x14ac:dyDescent="0.3">
      <c r="B14" s="212" t="s">
        <v>88</v>
      </c>
      <c r="C14" s="213">
        <v>5</v>
      </c>
      <c r="D14" s="213">
        <v>520</v>
      </c>
      <c r="E14" s="213">
        <v>678</v>
      </c>
      <c r="F14" s="213">
        <v>919</v>
      </c>
      <c r="G14" s="213">
        <v>211</v>
      </c>
      <c r="H14" s="213">
        <v>81</v>
      </c>
      <c r="I14" s="213">
        <v>23</v>
      </c>
      <c r="J14" s="224">
        <f>SUM(C14:I14)</f>
        <v>2437</v>
      </c>
      <c r="N14" s="212" t="s">
        <v>88</v>
      </c>
      <c r="O14" s="225">
        <f>C14/$J$14*100</f>
        <v>0.20517029134181369</v>
      </c>
      <c r="P14" s="225">
        <f t="shared" ref="P14:U14" si="1">D14/$J$14*100</f>
        <v>21.337710299548625</v>
      </c>
      <c r="Q14" s="225">
        <f t="shared" si="1"/>
        <v>27.821091505949941</v>
      </c>
      <c r="R14" s="225">
        <f t="shared" si="1"/>
        <v>37.710299548625358</v>
      </c>
      <c r="S14" s="225">
        <f t="shared" si="1"/>
        <v>8.6581862946245387</v>
      </c>
      <c r="T14" s="225">
        <f t="shared" si="1"/>
        <v>3.3237587197373819</v>
      </c>
      <c r="U14" s="225">
        <f t="shared" si="1"/>
        <v>0.943783340172343</v>
      </c>
      <c r="V14" s="224">
        <v>2437</v>
      </c>
    </row>
    <row r="15" spans="1:22" ht="17.399999999999999" customHeight="1" x14ac:dyDescent="0.3">
      <c r="B15" s="226" t="s">
        <v>8</v>
      </c>
      <c r="C15" s="227">
        <f>SUM(C13:C14)</f>
        <v>8</v>
      </c>
      <c r="D15" s="227">
        <f>SUM(D13:D14)</f>
        <v>814</v>
      </c>
      <c r="E15" s="227">
        <f t="shared" ref="E15:H15" si="2">SUM(E13:E14)</f>
        <v>1089</v>
      </c>
      <c r="F15" s="227">
        <f t="shared" si="2"/>
        <v>1767</v>
      </c>
      <c r="G15" s="227">
        <f t="shared" si="2"/>
        <v>1112</v>
      </c>
      <c r="H15" s="227">
        <f t="shared" si="2"/>
        <v>780</v>
      </c>
      <c r="I15" s="227">
        <f>SUM(I13:I14)</f>
        <v>505</v>
      </c>
      <c r="J15" s="227">
        <f>SUM(J13:J14)</f>
        <v>6075</v>
      </c>
      <c r="N15" s="226" t="s">
        <v>8</v>
      </c>
      <c r="O15" s="228">
        <f>C15/$J$15*100</f>
        <v>0.13168724279835392</v>
      </c>
      <c r="P15" s="228">
        <f t="shared" ref="P15:U15" si="3">D15/$J$15*100</f>
        <v>13.399176954732511</v>
      </c>
      <c r="Q15" s="228">
        <f t="shared" si="3"/>
        <v>17.925925925925927</v>
      </c>
      <c r="R15" s="228">
        <f t="shared" si="3"/>
        <v>29.086419753086417</v>
      </c>
      <c r="S15" s="228">
        <f t="shared" si="3"/>
        <v>18.304526748971192</v>
      </c>
      <c r="T15" s="228">
        <f t="shared" si="3"/>
        <v>12.839506172839506</v>
      </c>
      <c r="U15" s="228">
        <f t="shared" si="3"/>
        <v>8.3127572016460896</v>
      </c>
      <c r="V15" s="229">
        <v>6075</v>
      </c>
    </row>
    <row r="16" spans="1:22" ht="17.399999999999999" customHeight="1" x14ac:dyDescent="0.3">
      <c r="B16" s="94" t="s">
        <v>147</v>
      </c>
      <c r="N16" s="118" t="s">
        <v>154</v>
      </c>
    </row>
    <row r="17" spans="2:17" ht="17.399999999999999" customHeight="1" x14ac:dyDescent="0.3">
      <c r="B17" s="169" t="s">
        <v>169</v>
      </c>
      <c r="N17" s="169" t="s">
        <v>169</v>
      </c>
    </row>
    <row r="19" spans="2:17" ht="21" customHeight="1" x14ac:dyDescent="0.3">
      <c r="B19" s="230"/>
      <c r="E19" s="266" t="s">
        <v>160</v>
      </c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</row>
    <row r="20" spans="2:17" ht="15" customHeight="1" x14ac:dyDescent="0.3"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</row>
    <row r="57" spans="7:15" x14ac:dyDescent="0.3">
      <c r="G57" s="264" t="s">
        <v>155</v>
      </c>
      <c r="H57" s="264"/>
      <c r="I57" s="264"/>
      <c r="J57" s="264"/>
      <c r="K57" s="264"/>
      <c r="L57" s="264"/>
      <c r="M57" s="264"/>
      <c r="N57" s="264"/>
      <c r="O57" s="264"/>
    </row>
  </sheetData>
  <mergeCells count="10">
    <mergeCell ref="G57:O57"/>
    <mergeCell ref="A1:B1"/>
    <mergeCell ref="E19:Q20"/>
    <mergeCell ref="B5:V7"/>
    <mergeCell ref="V11:V12"/>
    <mergeCell ref="O11:U11"/>
    <mergeCell ref="N11:N12"/>
    <mergeCell ref="B11:B12"/>
    <mergeCell ref="C11:I11"/>
    <mergeCell ref="J11:J12"/>
  </mergeCells>
  <hyperlinks>
    <hyperlink ref="A1" location="ÍNDICE!B6" display="VOLVER AL ÍNDICE" xr:uid="{00000000-0004-0000-0500-000000000000}"/>
    <hyperlink ref="A1:B1" location="ÍNDICE!B8" display="VOLVER AL ÍNDICE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6"/>
  <sheetViews>
    <sheetView showGridLines="0" topLeftCell="B1" zoomScale="90" zoomScaleNormal="90" workbookViewId="0">
      <selection activeCell="I1" sqref="I1"/>
    </sheetView>
  </sheetViews>
  <sheetFormatPr baseColWidth="10" defaultRowHeight="14.4" x14ac:dyDescent="0.3"/>
  <cols>
    <col min="1" max="2" width="10.6640625" customWidth="1"/>
    <col min="3" max="3" width="21.6640625" customWidth="1"/>
    <col min="4" max="6" width="28.6640625" customWidth="1"/>
    <col min="7" max="7" width="11.5546875" customWidth="1"/>
    <col min="8" max="8" width="11.88671875" customWidth="1"/>
    <col min="9" max="9" width="23.6640625" customWidth="1"/>
    <col min="10" max="12" width="28.33203125" customWidth="1"/>
    <col min="13" max="13" width="10" customWidth="1"/>
    <col min="14" max="14" width="7.88671875" customWidth="1"/>
    <col min="15" max="20" width="19.33203125" bestFit="1" customWidth="1"/>
    <col min="21" max="21" width="11.88671875" bestFit="1" customWidth="1"/>
  </cols>
  <sheetData>
    <row r="1" spans="1:23" x14ac:dyDescent="0.3">
      <c r="A1" s="241" t="s">
        <v>67</v>
      </c>
      <c r="B1" s="241"/>
      <c r="C1" s="88"/>
    </row>
    <row r="2" spans="1:23" ht="13.2" customHeight="1" x14ac:dyDescent="0.3">
      <c r="B2" s="233" t="s">
        <v>166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19"/>
      <c r="O2" s="19"/>
      <c r="P2" s="19"/>
      <c r="Q2" s="19"/>
    </row>
    <row r="3" spans="1:23" ht="13.2" customHeight="1" x14ac:dyDescent="0.3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3.2" customHeight="1" x14ac:dyDescent="0.3"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3.2" customHeight="1" thickBot="1" x14ac:dyDescent="0.35"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5" thickTop="1" x14ac:dyDescent="0.3"/>
    <row r="8" spans="1:23" x14ac:dyDescent="0.3">
      <c r="C8" s="273" t="s">
        <v>116</v>
      </c>
      <c r="D8" s="273"/>
      <c r="E8" s="273"/>
      <c r="F8" s="273"/>
      <c r="I8" s="273" t="s">
        <v>117</v>
      </c>
      <c r="J8" s="273"/>
      <c r="K8" s="273"/>
      <c r="L8" s="273"/>
    </row>
    <row r="9" spans="1:23" x14ac:dyDescent="0.3">
      <c r="C9" s="274"/>
      <c r="D9" s="274"/>
      <c r="E9" s="274"/>
      <c r="F9" s="274"/>
      <c r="I9" s="274"/>
      <c r="J9" s="274"/>
      <c r="K9" s="274"/>
      <c r="L9" s="274"/>
    </row>
    <row r="10" spans="1:23" x14ac:dyDescent="0.3">
      <c r="C10" s="247" t="s">
        <v>1</v>
      </c>
      <c r="D10" s="245" t="s">
        <v>13</v>
      </c>
      <c r="E10" s="245"/>
      <c r="F10" s="247" t="s">
        <v>8</v>
      </c>
      <c r="I10" s="247" t="s">
        <v>1</v>
      </c>
      <c r="J10" s="245" t="s">
        <v>13</v>
      </c>
      <c r="K10" s="245"/>
      <c r="L10" s="247" t="s">
        <v>8</v>
      </c>
    </row>
    <row r="11" spans="1:23" x14ac:dyDescent="0.3">
      <c r="C11" s="247"/>
      <c r="D11" s="35" t="s">
        <v>10</v>
      </c>
      <c r="E11" s="35" t="s">
        <v>11</v>
      </c>
      <c r="F11" s="247"/>
      <c r="I11" s="247"/>
      <c r="J11" s="35" t="s">
        <v>10</v>
      </c>
      <c r="K11" s="35" t="s">
        <v>11</v>
      </c>
      <c r="L11" s="247"/>
    </row>
    <row r="12" spans="1:23" x14ac:dyDescent="0.3">
      <c r="C12" s="29" t="s">
        <v>24</v>
      </c>
      <c r="D12" s="132">
        <v>2012</v>
      </c>
      <c r="E12" s="132">
        <v>660</v>
      </c>
      <c r="F12" s="135">
        <f>SUM(D12:E12)</f>
        <v>2672</v>
      </c>
      <c r="I12" s="29" t="s">
        <v>24</v>
      </c>
      <c r="J12" s="134">
        <f>D12/D15</f>
        <v>0.3657516815124523</v>
      </c>
      <c r="K12" s="134">
        <f>E12/E15</f>
        <v>0.75601374570446733</v>
      </c>
      <c r="L12" s="137">
        <f>F12/F15</f>
        <v>0.41920301223721368</v>
      </c>
    </row>
    <row r="13" spans="1:23" x14ac:dyDescent="0.3">
      <c r="C13" s="29" t="s">
        <v>25</v>
      </c>
      <c r="D13" s="132">
        <v>2888</v>
      </c>
      <c r="E13" s="132">
        <v>181</v>
      </c>
      <c r="F13" s="135">
        <f t="shared" ref="F13:F14" si="0">SUM(D13:E13)</f>
        <v>3069</v>
      </c>
      <c r="I13" s="29" t="s">
        <v>25</v>
      </c>
      <c r="J13" s="134">
        <f>D13/D15</f>
        <v>0.52499545537175063</v>
      </c>
      <c r="K13" s="134">
        <f>E13/E15</f>
        <v>0.20733104238258879</v>
      </c>
      <c r="L13" s="137">
        <f>F13/F15</f>
        <v>0.48148729212425478</v>
      </c>
    </row>
    <row r="14" spans="1:23" x14ac:dyDescent="0.3">
      <c r="C14" s="29" t="s">
        <v>26</v>
      </c>
      <c r="D14" s="132">
        <v>601</v>
      </c>
      <c r="E14" s="132">
        <v>32</v>
      </c>
      <c r="F14" s="135">
        <f t="shared" si="0"/>
        <v>633</v>
      </c>
      <c r="I14" s="29" t="s">
        <v>26</v>
      </c>
      <c r="J14" s="134">
        <f>D14/D15</f>
        <v>0.10925286311579713</v>
      </c>
      <c r="K14" s="134">
        <f>E14/E15</f>
        <v>3.6655211912943873E-2</v>
      </c>
      <c r="L14" s="137">
        <f>F14/F15</f>
        <v>9.9309695638531537E-2</v>
      </c>
    </row>
    <row r="15" spans="1:23" x14ac:dyDescent="0.3">
      <c r="C15" s="36" t="s">
        <v>8</v>
      </c>
      <c r="D15" s="136">
        <f>SUM(D12:D14)</f>
        <v>5501</v>
      </c>
      <c r="E15" s="136">
        <f>SUM(E12:E14)</f>
        <v>873</v>
      </c>
      <c r="F15" s="136">
        <f>SUM(F12:F14)</f>
        <v>6374</v>
      </c>
      <c r="I15" s="36" t="s">
        <v>8</v>
      </c>
      <c r="J15" s="136">
        <v>5501</v>
      </c>
      <c r="K15" s="136">
        <v>873</v>
      </c>
      <c r="L15" s="136">
        <v>6374</v>
      </c>
      <c r="M15" s="37"/>
    </row>
    <row r="16" spans="1:23" ht="15" customHeight="1" x14ac:dyDescent="0.3">
      <c r="C16" s="99" t="s">
        <v>145</v>
      </c>
      <c r="D16" s="185"/>
      <c r="E16" s="185"/>
      <c r="F16" s="185"/>
      <c r="I16" s="99" t="s">
        <v>145</v>
      </c>
      <c r="J16" s="187"/>
      <c r="K16" s="187"/>
      <c r="L16" s="187"/>
    </row>
    <row r="17" spans="3:14" x14ac:dyDescent="0.3">
      <c r="C17" s="169" t="s">
        <v>170</v>
      </c>
      <c r="D17" s="186"/>
      <c r="E17" s="186"/>
      <c r="F17" s="186"/>
      <c r="I17" s="169" t="s">
        <v>170</v>
      </c>
      <c r="J17" s="99"/>
      <c r="K17" s="99"/>
      <c r="L17" s="99"/>
    </row>
    <row r="18" spans="3:14" x14ac:dyDescent="0.3">
      <c r="C18" s="41"/>
      <c r="D18" s="186"/>
      <c r="E18" s="186"/>
      <c r="F18" s="186"/>
      <c r="I18" s="41"/>
      <c r="J18" s="99"/>
      <c r="K18" s="99"/>
      <c r="L18" s="99"/>
    </row>
    <row r="20" spans="3:14" ht="16.8" x14ac:dyDescent="0.4">
      <c r="C20" s="22"/>
      <c r="D20" s="272" t="s">
        <v>115</v>
      </c>
      <c r="E20" s="272"/>
      <c r="F20" s="272"/>
      <c r="G20" s="272"/>
      <c r="H20" s="272"/>
      <c r="I20" s="272"/>
      <c r="J20" s="272"/>
      <c r="K20" s="272"/>
      <c r="L20" s="272"/>
      <c r="M20" s="272"/>
      <c r="N20" s="272"/>
    </row>
    <row r="28" spans="3:14" x14ac:dyDescent="0.3">
      <c r="C28" s="101"/>
    </row>
    <row r="46" spans="6:10" x14ac:dyDescent="0.3">
      <c r="F46" s="28" t="s">
        <v>147</v>
      </c>
      <c r="G46" s="28"/>
      <c r="H46" s="28"/>
      <c r="I46" s="28"/>
      <c r="J46" s="28"/>
    </row>
  </sheetData>
  <mergeCells count="11">
    <mergeCell ref="A1:B1"/>
    <mergeCell ref="C10:C11"/>
    <mergeCell ref="B2:M5"/>
    <mergeCell ref="D20:N20"/>
    <mergeCell ref="I10:I11"/>
    <mergeCell ref="J10:K10"/>
    <mergeCell ref="L10:L11"/>
    <mergeCell ref="F10:F11"/>
    <mergeCell ref="D10:E10"/>
    <mergeCell ref="C8:F9"/>
    <mergeCell ref="I8:L9"/>
  </mergeCells>
  <hyperlinks>
    <hyperlink ref="A1" location="ÍNDICE!B6" display="VOLVER AL ÍNDICE" xr:uid="{00000000-0004-0000-0600-000000000000}"/>
    <hyperlink ref="A1:B1" location="ÍNDICE!B8" display="VOLVER AL ÍNDICE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0"/>
  <sheetViews>
    <sheetView showGridLines="0" zoomScale="69" zoomScaleNormal="69" workbookViewId="0">
      <selection activeCell="I17" sqref="I17"/>
    </sheetView>
  </sheetViews>
  <sheetFormatPr baseColWidth="10" defaultRowHeight="14.4" x14ac:dyDescent="0.3"/>
  <cols>
    <col min="1" max="1" width="16.109375" customWidth="1"/>
    <col min="2" max="2" width="10.6640625" customWidth="1"/>
    <col min="3" max="3" width="19.33203125" bestFit="1" customWidth="1"/>
    <col min="4" max="4" width="29.33203125" customWidth="1"/>
    <col min="5" max="5" width="30.109375" customWidth="1"/>
    <col min="6" max="6" width="19.33203125" bestFit="1" customWidth="1"/>
    <col min="7" max="7" width="16.6640625" customWidth="1"/>
    <col min="8" max="8" width="13.5546875" customWidth="1"/>
    <col min="9" max="9" width="19.33203125" bestFit="1" customWidth="1"/>
    <col min="10" max="10" width="29" bestFit="1" customWidth="1"/>
    <col min="11" max="11" width="29.44140625" bestFit="1" customWidth="1"/>
    <col min="12" max="19" width="19.33203125" bestFit="1" customWidth="1"/>
    <col min="20" max="20" width="11.88671875" bestFit="1" customWidth="1"/>
  </cols>
  <sheetData>
    <row r="1" spans="1:22" x14ac:dyDescent="0.3">
      <c r="A1" s="241" t="s">
        <v>67</v>
      </c>
      <c r="B1" s="241"/>
      <c r="C1" s="88"/>
    </row>
    <row r="3" spans="1:22" x14ac:dyDescent="0.3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x14ac:dyDescent="0.3">
      <c r="B4" s="233" t="s">
        <v>166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19"/>
      <c r="O4" s="19"/>
      <c r="P4" s="19"/>
      <c r="Q4" s="19"/>
      <c r="R4" s="19"/>
      <c r="S4" s="19"/>
      <c r="T4" s="19"/>
      <c r="U4" s="19"/>
      <c r="V4" s="19"/>
    </row>
    <row r="5" spans="1:22" x14ac:dyDescent="0.3"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19"/>
      <c r="O5" s="19"/>
      <c r="P5" s="19"/>
      <c r="Q5" s="19"/>
      <c r="R5" s="19"/>
      <c r="S5" s="19"/>
      <c r="T5" s="19"/>
      <c r="U5" s="19"/>
      <c r="V5" s="19"/>
    </row>
    <row r="6" spans="1:22" ht="15" thickBot="1" x14ac:dyDescent="0.35"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</row>
    <row r="7" spans="1:22" ht="15" thickTop="1" x14ac:dyDescent="0.3"/>
    <row r="9" spans="1:22" x14ac:dyDescent="0.3">
      <c r="C9" t="s">
        <v>95</v>
      </c>
      <c r="I9" t="s">
        <v>96</v>
      </c>
    </row>
    <row r="10" spans="1:22" x14ac:dyDescent="0.3">
      <c r="C10" s="277" t="s">
        <v>1</v>
      </c>
      <c r="D10" s="278" t="s">
        <v>118</v>
      </c>
      <c r="E10" s="245"/>
      <c r="F10" s="277" t="s">
        <v>8</v>
      </c>
      <c r="I10" s="247" t="s">
        <v>1</v>
      </c>
      <c r="J10" s="278" t="s">
        <v>118</v>
      </c>
      <c r="K10" s="245"/>
      <c r="L10" s="247" t="s">
        <v>8</v>
      </c>
    </row>
    <row r="11" spans="1:22" x14ac:dyDescent="0.3">
      <c r="C11" s="277"/>
      <c r="D11" s="39" t="s">
        <v>86</v>
      </c>
      <c r="E11" s="38" t="s">
        <v>88</v>
      </c>
      <c r="F11" s="277"/>
      <c r="I11" s="247"/>
      <c r="J11" s="39" t="s">
        <v>86</v>
      </c>
      <c r="K11" s="38" t="s">
        <v>88</v>
      </c>
      <c r="L11" s="247"/>
    </row>
    <row r="12" spans="1:22" x14ac:dyDescent="0.3">
      <c r="C12" s="40" t="s">
        <v>24</v>
      </c>
      <c r="D12" s="138">
        <v>1460</v>
      </c>
      <c r="E12" s="138">
        <v>1174</v>
      </c>
      <c r="F12" s="135">
        <f>SUM(D12:E12)</f>
        <v>2634</v>
      </c>
      <c r="I12" s="29" t="s">
        <v>24</v>
      </c>
      <c r="J12" s="134">
        <v>0.55429005315110103</v>
      </c>
      <c r="K12" s="134">
        <v>0.44570994684889903</v>
      </c>
      <c r="L12" s="139">
        <f>+F12/$F12</f>
        <v>1</v>
      </c>
    </row>
    <row r="13" spans="1:22" x14ac:dyDescent="0.3">
      <c r="C13" s="40" t="s">
        <v>25</v>
      </c>
      <c r="D13" s="138">
        <v>1792</v>
      </c>
      <c r="E13" s="138">
        <v>1246</v>
      </c>
      <c r="F13" s="135">
        <f t="shared" ref="F13:F14" si="0">SUM(D13:E13)</f>
        <v>3038</v>
      </c>
      <c r="I13" s="29" t="s">
        <v>25</v>
      </c>
      <c r="J13" s="134">
        <v>0.58986175115207373</v>
      </c>
      <c r="K13" s="134">
        <v>0.41013824884792627</v>
      </c>
      <c r="L13" s="139">
        <f>+F13/$F13</f>
        <v>1</v>
      </c>
    </row>
    <row r="14" spans="1:22" x14ac:dyDescent="0.3">
      <c r="C14" s="40" t="s">
        <v>26</v>
      </c>
      <c r="D14" s="138">
        <v>435</v>
      </c>
      <c r="E14" s="138">
        <v>188</v>
      </c>
      <c r="F14" s="135">
        <f t="shared" si="0"/>
        <v>623</v>
      </c>
      <c r="I14" s="29" t="s">
        <v>26</v>
      </c>
      <c r="J14" s="134">
        <v>0.6982343499197432</v>
      </c>
      <c r="K14" s="134">
        <v>0.3017656500802568</v>
      </c>
      <c r="L14" s="139">
        <f>+F14/$F14</f>
        <v>1</v>
      </c>
    </row>
    <row r="15" spans="1:22" x14ac:dyDescent="0.3">
      <c r="C15" s="43" t="s">
        <v>8</v>
      </c>
      <c r="D15" s="136">
        <f>SUM(D12:D14)</f>
        <v>3687</v>
      </c>
      <c r="E15" s="136">
        <f>SUM(E12:E14)</f>
        <v>2608</v>
      </c>
      <c r="F15" s="136">
        <f>SUM(F12:F14)</f>
        <v>6295</v>
      </c>
      <c r="I15" s="44" t="s">
        <v>8</v>
      </c>
      <c r="J15" s="140">
        <v>0.58570293884034952</v>
      </c>
      <c r="K15" s="140">
        <v>0.41429706115965054</v>
      </c>
      <c r="L15" s="137">
        <f>+F15/$F15</f>
        <v>1</v>
      </c>
    </row>
    <row r="16" spans="1:22" x14ac:dyDescent="0.3">
      <c r="C16" s="99" t="s">
        <v>145</v>
      </c>
      <c r="I16" s="99" t="s">
        <v>145</v>
      </c>
    </row>
    <row r="17" spans="3:11" x14ac:dyDescent="0.3">
      <c r="C17" s="169" t="s">
        <v>170</v>
      </c>
      <c r="I17" s="169" t="s">
        <v>170</v>
      </c>
    </row>
    <row r="21" spans="3:11" ht="21" x14ac:dyDescent="0.4">
      <c r="C21" s="101"/>
      <c r="D21" s="276" t="s">
        <v>97</v>
      </c>
      <c r="E21" s="276"/>
      <c r="F21" s="276"/>
      <c r="G21" s="276"/>
      <c r="H21" s="276"/>
      <c r="I21" s="276"/>
      <c r="J21" s="276"/>
      <c r="K21" s="276"/>
    </row>
    <row r="22" spans="3:11" x14ac:dyDescent="0.3">
      <c r="G22" s="2"/>
      <c r="H22" s="2"/>
    </row>
    <row r="23" spans="3:11" x14ac:dyDescent="0.3">
      <c r="G23" s="2"/>
      <c r="H23" s="2"/>
    </row>
    <row r="24" spans="3:11" x14ac:dyDescent="0.3">
      <c r="G24" s="2"/>
      <c r="H24" s="2"/>
    </row>
    <row r="25" spans="3:11" x14ac:dyDescent="0.3">
      <c r="G25" s="2"/>
      <c r="H25" s="2"/>
    </row>
    <row r="50" spans="5:10" ht="18" x14ac:dyDescent="0.35">
      <c r="E50" s="275" t="s">
        <v>148</v>
      </c>
      <c r="F50" s="275"/>
      <c r="G50" s="275"/>
      <c r="H50" s="275"/>
      <c r="I50" s="275"/>
      <c r="J50" s="275"/>
    </row>
  </sheetData>
  <mergeCells count="10">
    <mergeCell ref="E50:J50"/>
    <mergeCell ref="A1:B1"/>
    <mergeCell ref="D21:K21"/>
    <mergeCell ref="B4:M6"/>
    <mergeCell ref="C10:C11"/>
    <mergeCell ref="D10:E10"/>
    <mergeCell ref="F10:F11"/>
    <mergeCell ref="I10:I11"/>
    <mergeCell ref="J10:K10"/>
    <mergeCell ref="L10:L11"/>
  </mergeCells>
  <hyperlinks>
    <hyperlink ref="A1" location="ÍNDICE!B6" display="VOLVER AL ÍNDICE" xr:uid="{00000000-0004-0000-0700-000000000000}"/>
    <hyperlink ref="A1:B1" location="ÍNDICE!B8" display="VOLVER AL ÍNDICE" xr:uid="{00000000-0004-0000-0700-000001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0"/>
  <sheetViews>
    <sheetView showGridLines="0" topLeftCell="A6" zoomScale="80" zoomScaleNormal="80" workbookViewId="0">
      <selection activeCell="I15" sqref="I15"/>
    </sheetView>
  </sheetViews>
  <sheetFormatPr baseColWidth="10" defaultRowHeight="14.4" x14ac:dyDescent="0.3"/>
  <cols>
    <col min="1" max="1" width="3.109375" customWidth="1"/>
    <col min="2" max="2" width="13.88671875" customWidth="1"/>
    <col min="3" max="3" width="28.88671875" bestFit="1" customWidth="1"/>
    <col min="4" max="4" width="20.5546875" bestFit="1" customWidth="1"/>
    <col min="5" max="5" width="17" bestFit="1" customWidth="1"/>
    <col min="6" max="6" width="11.88671875" bestFit="1" customWidth="1"/>
    <col min="7" max="7" width="5.109375" customWidth="1"/>
    <col min="8" max="8" width="20" bestFit="1" customWidth="1"/>
    <col min="9" max="9" width="26.88671875" customWidth="1"/>
    <col min="10" max="11" width="25.109375" customWidth="1"/>
  </cols>
  <sheetData>
    <row r="1" spans="1:18" ht="15" customHeight="1" x14ac:dyDescent="0.3">
      <c r="A1" s="241" t="s">
        <v>67</v>
      </c>
      <c r="B1" s="24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ht="15" customHeight="1" x14ac:dyDescent="0.3">
      <c r="B2" s="233" t="s">
        <v>166</v>
      </c>
      <c r="C2" s="233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9"/>
      <c r="P2" s="19"/>
    </row>
    <row r="3" spans="1:18" x14ac:dyDescent="0.3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19"/>
      <c r="P3" s="19"/>
    </row>
    <row r="4" spans="1:18" ht="15" thickBot="1" x14ac:dyDescent="0.35"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19"/>
      <c r="P4" s="19"/>
    </row>
    <row r="5" spans="1:18" ht="15" thickTop="1" x14ac:dyDescent="0.3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9"/>
      <c r="P5" s="19"/>
    </row>
    <row r="7" spans="1:18" ht="15.75" customHeight="1" x14ac:dyDescent="0.3">
      <c r="C7" t="s">
        <v>98</v>
      </c>
      <c r="I7" t="s">
        <v>99</v>
      </c>
    </row>
    <row r="8" spans="1:18" ht="15.6" x14ac:dyDescent="0.3">
      <c r="C8" s="247" t="s">
        <v>113</v>
      </c>
      <c r="D8" s="279" t="s">
        <v>9</v>
      </c>
      <c r="E8" s="280"/>
      <c r="F8" s="253" t="s">
        <v>8</v>
      </c>
      <c r="I8" s="247" t="s">
        <v>113</v>
      </c>
      <c r="J8" s="279" t="s">
        <v>54</v>
      </c>
      <c r="K8" s="280"/>
      <c r="R8" s="95"/>
    </row>
    <row r="9" spans="1:18" x14ac:dyDescent="0.3">
      <c r="C9" s="247"/>
      <c r="D9" s="113" t="s">
        <v>3</v>
      </c>
      <c r="E9" s="113" t="s">
        <v>4</v>
      </c>
      <c r="F9" s="258"/>
      <c r="I9" s="247"/>
      <c r="J9" s="113" t="s">
        <v>3</v>
      </c>
      <c r="K9" s="113" t="s">
        <v>4</v>
      </c>
    </row>
    <row r="10" spans="1:18" x14ac:dyDescent="0.3">
      <c r="C10" t="s">
        <v>86</v>
      </c>
      <c r="D10" s="132">
        <v>3267</v>
      </c>
      <c r="E10" s="132">
        <v>435</v>
      </c>
      <c r="F10" s="143">
        <f>SUM(D10:E10)</f>
        <v>3702</v>
      </c>
      <c r="I10" t="s">
        <v>86</v>
      </c>
      <c r="J10" s="134">
        <v>0.64134275618374603</v>
      </c>
      <c r="K10" s="141">
        <f>435/1333*100%</f>
        <v>0.32633158289572395</v>
      </c>
    </row>
    <row r="11" spans="1:18" x14ac:dyDescent="0.3">
      <c r="C11" t="s">
        <v>88</v>
      </c>
      <c r="D11" s="132">
        <v>1770</v>
      </c>
      <c r="E11" s="132">
        <v>845</v>
      </c>
      <c r="F11" s="143">
        <f>SUM(D11:E11)</f>
        <v>2615</v>
      </c>
      <c r="I11" t="s">
        <v>88</v>
      </c>
      <c r="J11" s="134">
        <v>0.34746760895170792</v>
      </c>
      <c r="K11" s="141">
        <f>845/1333*100%</f>
        <v>0.63390847711927978</v>
      </c>
    </row>
    <row r="12" spans="1:18" x14ac:dyDescent="0.3">
      <c r="C12" t="s">
        <v>5</v>
      </c>
      <c r="D12" s="132">
        <v>57</v>
      </c>
      <c r="E12" s="132">
        <v>53</v>
      </c>
      <c r="F12" s="143">
        <f>SUM(D12:E12)</f>
        <v>110</v>
      </c>
      <c r="G12" s="1"/>
      <c r="I12" t="s">
        <v>5</v>
      </c>
      <c r="J12" s="134">
        <v>1.1189634864546525E-2</v>
      </c>
      <c r="K12" s="141">
        <f>53/1333*100%</f>
        <v>3.9759939984996252E-2</v>
      </c>
    </row>
    <row r="13" spans="1:18" x14ac:dyDescent="0.3">
      <c r="C13" s="17" t="s">
        <v>8</v>
      </c>
      <c r="D13" s="143">
        <f>SUM(D10:D12)</f>
        <v>5094</v>
      </c>
      <c r="E13" s="143">
        <f>SUM(E10:E12)</f>
        <v>1333</v>
      </c>
      <c r="F13" s="143">
        <f>SUM(F10:F12)</f>
        <v>6427</v>
      </c>
      <c r="I13" s="30" t="s">
        <v>8</v>
      </c>
      <c r="J13" s="142">
        <v>1</v>
      </c>
      <c r="K13" s="142">
        <f>1333/1333*100%</f>
        <v>1</v>
      </c>
    </row>
    <row r="14" spans="1:18" x14ac:dyDescent="0.3">
      <c r="C14" s="99" t="s">
        <v>145</v>
      </c>
      <c r="I14" s="99" t="s">
        <v>145</v>
      </c>
    </row>
    <row r="15" spans="1:18" x14ac:dyDescent="0.3">
      <c r="C15" s="183" t="s">
        <v>146</v>
      </c>
      <c r="I15" s="183" t="s">
        <v>146</v>
      </c>
    </row>
    <row r="19" spans="2:18" ht="15.6" x14ac:dyDescent="0.3">
      <c r="C19" s="95" t="s">
        <v>100</v>
      </c>
      <c r="D19" s="95"/>
      <c r="E19" s="95"/>
      <c r="F19" s="95"/>
      <c r="G19" s="95"/>
      <c r="H19" s="95"/>
      <c r="I19" s="95"/>
    </row>
    <row r="20" spans="2:18" ht="18" customHeight="1" x14ac:dyDescent="0.3">
      <c r="B20" s="101"/>
    </row>
    <row r="21" spans="2:18" x14ac:dyDescent="0.3">
      <c r="B21" s="101"/>
    </row>
    <row r="22" spans="2:18" x14ac:dyDescent="0.3">
      <c r="B22" s="101"/>
    </row>
    <row r="23" spans="2:18" x14ac:dyDescent="0.3">
      <c r="B23" s="101"/>
    </row>
    <row r="24" spans="2:18" x14ac:dyDescent="0.3">
      <c r="B24" s="101"/>
    </row>
    <row r="25" spans="2:18" x14ac:dyDescent="0.3">
      <c r="B25" s="101"/>
    </row>
    <row r="28" spans="2:18" x14ac:dyDescent="0.3">
      <c r="R28" s="94"/>
    </row>
    <row r="29" spans="2:18" ht="15.6" x14ac:dyDescent="0.3">
      <c r="J29" s="95"/>
      <c r="K29" s="95"/>
      <c r="R29" s="94"/>
    </row>
    <row r="39" spans="3:9" x14ac:dyDescent="0.3">
      <c r="C39" s="249" t="s">
        <v>144</v>
      </c>
      <c r="D39" s="249"/>
      <c r="E39" s="249"/>
      <c r="F39" s="249"/>
      <c r="G39" s="249"/>
      <c r="H39" s="249"/>
      <c r="I39" s="99"/>
    </row>
    <row r="49" spans="3:11" x14ac:dyDescent="0.3">
      <c r="J49" s="99"/>
      <c r="K49" s="99"/>
    </row>
    <row r="50" spans="3:11" x14ac:dyDescent="0.3">
      <c r="C50" s="94"/>
      <c r="D50" s="94"/>
      <c r="E50" s="94"/>
      <c r="F50" s="94"/>
      <c r="G50" s="94"/>
      <c r="H50" s="94"/>
      <c r="I50" s="94"/>
      <c r="J50" s="94"/>
      <c r="K50" s="94"/>
    </row>
  </sheetData>
  <mergeCells count="8">
    <mergeCell ref="F8:F9"/>
    <mergeCell ref="C39:H39"/>
    <mergeCell ref="A1:B1"/>
    <mergeCell ref="I8:I9"/>
    <mergeCell ref="B2:N4"/>
    <mergeCell ref="C8:C9"/>
    <mergeCell ref="J8:K8"/>
    <mergeCell ref="D8:E8"/>
  </mergeCells>
  <hyperlinks>
    <hyperlink ref="A1" location="ÍNDICE!B6" display="VOLVER AL ÍNDICE" xr:uid="{00000000-0004-0000-0800-000000000000}"/>
    <hyperlink ref="A1:B1" location="ÍNDICE!B8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n R U V r 3 f i O e k A A A A 9 g A A A B I A H A B D b 2 5 m a W c v U G F j a 2 F n Z S 5 4 b W w g o h g A K K A U A A A A A A A A A A A A A A A A A A A A A A A A A A A A h Y 9 N D o I w G E S v Q r q n f 8 T E k I + y c C s J i Y n R Z V M q N k I x t F j u 5 s I j e Q U x i r p z O W / e Y u Z + v U E + t k 1 0 0 b 0 z n c 0 Q w x R F 2 q q u M r b O 0 O A P 8 R L l A k q p T r L W 0 S R b l 4 6 u y t D R + 3 N K S A g B h w R 3 f U 0 4 p Y z s i v V G H X U r 0 U c 2 / + X Y W O e l V R o J 2 L 7 G C I 4 Z 4 3 j B E 0 y B z B A K Y 7 8 C n / Y + 2 x 8 I q 6 H x Q 6 + F d n G 5 B z J H I O 8 P 4 g F Q S w M E F A A C A A g A Q n R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J 0 V F Y o i k e 4 D g A A A B E A A A A T A B w A R m 9 y b X V s Y X M v U 2 V j d G l v b j E u b S C i G A A o o B Q A A A A A A A A A A A A A A A A A A A A A A A A A A A A r T k 0 u y c z P U w i G 0 I b W A F B L A Q I t A B Q A A g A I A E J 0 V F a 9 3 4 j n p A A A A P Y A A A A S A A A A A A A A A A A A A A A A A A A A A A B D b 2 5 m a W c v U G F j a 2 F n Z S 5 4 b W x Q S w E C L Q A U A A I A C A B C d F R W D 8 r p q 6 Q A A A D p A A A A E w A A A A A A A A A A A A A A A A D w A A A A W 0 N v b n R l b n R f V H l w Z X N d L n h t b F B L A Q I t A B Q A A g A I A E J 0 V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I X p B Y I Y 1 I S o k v K C / K J I B J A A A A A A I A A A A A A B B m A A A A A Q A A I A A A A H r a 5 R I G R u Q o 9 9 W d K C z T 2 F I L B o c j N x T n p j H v R l 9 3 X K j r A A A A A A 6 A A A A A A g A A I A A A A F o I D / t U m t E y z F 2 n + Z Y i n M H G 3 y i D v P O E h j K e 8 1 + s G 1 I T U A A A A K J W l w s H M + 7 n 9 w m j X 0 t h 1 h I e J Z g 1 / o w Z o N 3 z r V j u / J t W 8 I H x h O t v / 6 g W 2 O A Y 5 g R C 4 R + v z T G b B N u z 4 o d / a Q Y C p P K R E j i d V j X y s q y a Z w p l D C v T Q A A A A O O 7 v z 6 O g F T 8 7 H F M o 9 Y v i C v A p t i A b M a a F q Y N F G S P n / m N S R Z 6 8 8 1 E t F x C 0 e s a R V h 5 / z b S 9 u Y t q y p d n b R P k g R E D d w = < / D a t a M a s h u p > 
</file>

<file path=customXml/itemProps1.xml><?xml version="1.0" encoding="utf-8"?>
<ds:datastoreItem xmlns:ds="http://schemas.openxmlformats.org/officeDocument/2006/customXml" ds:itemID="{DD8B2F3A-2458-4B6D-9E20-8DF7207A8E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ÍNDICE</vt:lpstr>
      <vt:lpstr>Gráfico 1</vt:lpstr>
      <vt:lpstr>Gráfico 2.</vt:lpstr>
      <vt:lpstr>Cuadro 1</vt:lpstr>
      <vt:lpstr>Gráfico 3</vt:lpstr>
      <vt:lpstr>Gráfico 4.</vt:lpstr>
      <vt:lpstr>Gráfico 5.</vt:lpstr>
      <vt:lpstr>Gráfico 6.</vt:lpstr>
      <vt:lpstr>Gráfico 7</vt:lpstr>
      <vt:lpstr>Cuadro 2</vt:lpstr>
      <vt:lpstr>Cuadro 3</vt:lpstr>
      <vt:lpstr>Gráfico 8 </vt:lpstr>
      <vt:lpstr>Gráfico 9</vt:lpstr>
      <vt:lpstr>Gráfico 10</vt:lpstr>
      <vt:lpstr>Cuadro 4</vt:lpstr>
      <vt:lpstr>Gráfico 11</vt:lpstr>
      <vt:lpstr>Gráfico 12 </vt:lpstr>
      <vt:lpstr>Gráfico13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Sanabria</dc:creator>
  <cp:lastModifiedBy>Diego Sanabria</cp:lastModifiedBy>
  <dcterms:created xsi:type="dcterms:W3CDTF">2023-02-14T14:57:39Z</dcterms:created>
  <dcterms:modified xsi:type="dcterms:W3CDTF">2025-02-25T17:36:13Z</dcterms:modified>
</cp:coreProperties>
</file>